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775" tabRatio="601" activeTab="0"/>
  </bookViews>
  <sheets>
    <sheet name="zał. 1" sheetId="1" r:id="rId1"/>
    <sheet name="zał. 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 Nr 8" sheetId="8" r:id="rId8"/>
    <sheet name="Zał. Nr 10" sheetId="9" r:id="rId9"/>
    <sheet name="zał.11" sheetId="10" r:id="rId10"/>
    <sheet name="FOGR" sheetId="11" r:id="rId11"/>
  </sheets>
  <definedNames>
    <definedName name="_xlnm.Print_Area" localSheetId="7">'Zał. Nr 8'!$A$1:$X$172</definedName>
    <definedName name="_xlnm.Print_Area" localSheetId="3">'zał.4'!$A$1:$L$32</definedName>
    <definedName name="_xlnm.Print_Titles" localSheetId="0">'zał. 1'!$13:$14</definedName>
    <definedName name="_xlnm.Print_Titles" localSheetId="1">'zał. 2'!$13:$14</definedName>
    <definedName name="_xlnm.Print_Titles" localSheetId="7">'Zał. Nr 8'!$7:$13</definedName>
    <definedName name="_xlnm.Print_Titles" localSheetId="9">'zał.11'!$12:$13</definedName>
    <definedName name="_xlnm.Print_Titles" localSheetId="5">'zał.6'!$11:$14</definedName>
  </definedNames>
  <calcPr fullCalcOnLoad="1"/>
</workbook>
</file>

<file path=xl/comments9.xml><?xml version="1.0" encoding="utf-8"?>
<comments xmlns="http://schemas.openxmlformats.org/spreadsheetml/2006/main">
  <authors>
    <author>j.kempa</author>
  </authors>
  <commentList>
    <comment ref="A13" authorId="0">
      <text>
        <r>
          <rPr>
            <b/>
            <sz val="8"/>
            <rFont val="Tahoma"/>
            <family val="0"/>
          </rPr>
          <t>j.kempa: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<sst xmlns="http://schemas.openxmlformats.org/spreadsheetml/2006/main" count="1009" uniqueCount="509">
  <si>
    <t>Wsparcie procesu wdrażania ZPORR - wydatki nielimitowane</t>
  </si>
  <si>
    <t>411;412;413</t>
  </si>
  <si>
    <t>20.</t>
  </si>
  <si>
    <t>22.</t>
  </si>
  <si>
    <t>23.</t>
  </si>
  <si>
    <t>24.</t>
  </si>
  <si>
    <t>Przebudowa drogi wojewódzkiej Nr 251 Kaliska-Inowrocław od km 54+560 do km 61+048 i od km 62+467 do km 63+659 i od km 66+459 do km 73+822 (w miejscowościach: Pakość, Rycerzewo, Cieślin, Inowrocław, Sadłogoszcz)</t>
  </si>
  <si>
    <t>Telemedycyna w regionie Kujawsko-Pomorskim - Etap I</t>
  </si>
  <si>
    <t>Rozbudowa Wydziału Matematyki i Informatyki UMK oraz Regionalnego Studium Edukacji Informatycznj</t>
  </si>
  <si>
    <t>Budowa regionalnej szerokopasmowej sieci teleinformatycznej w województwie kujawsko-pomorskim</t>
  </si>
  <si>
    <t>"INFOBIBNET" - informacja, biblioteka, sieć</t>
  </si>
  <si>
    <t xml:space="preserve">Działanie informacyjne i promocyjne </t>
  </si>
  <si>
    <t>Nr    /   /2006 z dnia        2006 r.</t>
  </si>
  <si>
    <t>2004-2008</t>
  </si>
  <si>
    <t>nazwa programu</t>
  </si>
  <si>
    <t>realizator projektu / instytucja wdrażająca</t>
  </si>
  <si>
    <t>klasyfikacja budżetowa
dział/rozdz.</t>
  </si>
  <si>
    <t>Wydatki poniesione do końca 2005 r.</t>
  </si>
  <si>
    <t>dochody Woj. z tyt. refundacji w 2006</t>
  </si>
  <si>
    <t>wydatki budżetu Województwa</t>
  </si>
  <si>
    <t>Załącznik Nr 11 do Uchwały</t>
  </si>
  <si>
    <t>Nr   /    /06 z dnia</t>
  </si>
  <si>
    <t>Treść</t>
  </si>
  <si>
    <t>Plan na 2006 r.</t>
  </si>
  <si>
    <t>Saldo zmian</t>
  </si>
  <si>
    <t>Plan po zmianach</t>
  </si>
  <si>
    <t>I.</t>
  </si>
  <si>
    <t>Stan środków pieniężnych na 01.01.2006 r.</t>
  </si>
  <si>
    <t>II.</t>
  </si>
  <si>
    <t>Przychody ogółem</t>
  </si>
  <si>
    <t>Przychody własne</t>
  </si>
  <si>
    <t>1.1.</t>
  </si>
  <si>
    <t xml:space="preserve">    wpływy z różnych opłat (wpływy z opłat za wyłączenie z produkacji rolnej i innych opłat)</t>
  </si>
  <si>
    <t>1.2.</t>
  </si>
  <si>
    <t xml:space="preserve">    odsetki od nieterminowych wpłat z tytułu podatków i opłat</t>
  </si>
  <si>
    <t>1.3.</t>
  </si>
  <si>
    <t xml:space="preserve">    odsetki bankowe</t>
  </si>
  <si>
    <t>Przelewy redystrybucyjne (środki z Centralnego Funduszu Ochrony Gruntów Rolnych)</t>
  </si>
  <si>
    <t>III.</t>
  </si>
  <si>
    <t>Wydatki (koszty i inne obciążenia)</t>
  </si>
  <si>
    <t>Zadania bieżące</t>
  </si>
  <si>
    <t>1.1</t>
  </si>
  <si>
    <t xml:space="preserve">   rekultywacja gruntów rolnych, budowa i renowacja zbiorników wodnych</t>
  </si>
  <si>
    <t xml:space="preserve">   bieżące koszty obsługi Funduszu</t>
  </si>
  <si>
    <t>1.3</t>
  </si>
  <si>
    <t xml:space="preserve">   przelewy redystrybucyjne(wpłaty na Centralny Fundusz Ochrony Gruntów Rolnych)</t>
  </si>
  <si>
    <t xml:space="preserve">   wdrażanie i upowszechnianie wyników prac naukowo-badawczych związanych z ochroną gruntów rolnych</t>
  </si>
  <si>
    <t>Zadania inwestycyjne</t>
  </si>
  <si>
    <t>2.1.</t>
  </si>
  <si>
    <t xml:space="preserve">   zakup sprzętu komputerowego wraz z oprogramowaniem dla obsługi Funduszu</t>
  </si>
  <si>
    <t>2.2.</t>
  </si>
  <si>
    <t xml:space="preserve">   budowa i modernizacja dróg dojazdowych do gruntów rolnych</t>
  </si>
  <si>
    <t>IV.</t>
  </si>
  <si>
    <t>Stan środków pieniężnych na  31.12.2006 r.</t>
  </si>
  <si>
    <r>
      <t xml:space="preserve">W załączniku </t>
    </r>
    <r>
      <rPr>
        <b/>
        <sz val="10"/>
        <rFont val="Times New Roman CE"/>
        <family val="1"/>
      </rPr>
      <t xml:space="preserve">Nr 17 "Terenowy Fundusz Ochrony Gruntów Rolnych. Plan na rok 2006" </t>
    </r>
    <r>
      <rPr>
        <sz val="10"/>
        <rFont val="Times New Roman CE"/>
        <family val="1"/>
      </rPr>
      <t>do uchwały Nr XLII/598/05 Sejmiku Województwa Kujawsko-Pomorskiego z dnia 29 grudnia 2005 r. w sprawie uchwalenia budżetu województwa na 2006 r. (z późn. zm.) wprowadza się na</t>
    </r>
  </si>
  <si>
    <t>Załącznik Nr 6  do Uchwały</t>
  </si>
  <si>
    <t>w sprawie uchwalenia budżetu województwa na 2006 r. (z późn. zm.) wprowadza się następujące zmiany:</t>
  </si>
  <si>
    <t>Przewidywane nakłady poniesione do końca 2005 r.</t>
  </si>
  <si>
    <t>*</t>
  </si>
  <si>
    <t>Otrzymane:</t>
  </si>
  <si>
    <t>Bezpośr.</t>
  </si>
  <si>
    <t>W formie dotacji</t>
  </si>
  <si>
    <t>a</t>
  </si>
  <si>
    <t>b</t>
  </si>
  <si>
    <t>c</t>
  </si>
  <si>
    <t>Zakup komputerów, oprogramowania, sprzętu technicznego i biurowego</t>
  </si>
  <si>
    <t>Modernizacja pomieszczeń, zakup sprzętu rehabilitacyjnego i samochodu</t>
  </si>
  <si>
    <t>Regionalny Zespół Opieki Paliatywnej Dom Sue Ryder w Bydgoszczy</t>
  </si>
  <si>
    <t>Ilość zadań                              22</t>
  </si>
  <si>
    <t>d</t>
  </si>
  <si>
    <t>Inwestycje ujęte w wojewódzkich wieloletnich programach inwestycyjnych</t>
  </si>
  <si>
    <t>Ilość zadań                                36</t>
  </si>
  <si>
    <t>Zadania ujęte w załączniku                 Nr 7</t>
  </si>
  <si>
    <t>Inwestycje finansowane ze środków  funduszy strukturalnych Unii Europejskiej (ZPORR)</t>
  </si>
  <si>
    <t>Ilość zadań                           14</t>
  </si>
  <si>
    <t>Zadania ujęte w załączniku               Nr 8</t>
  </si>
  <si>
    <t>Ilość zadań                      79</t>
  </si>
  <si>
    <t>a - plan na 2006 r.</t>
  </si>
  <si>
    <t>b - zmiany</t>
  </si>
  <si>
    <t>c - plan po zmianach</t>
  </si>
  <si>
    <r>
      <t xml:space="preserve">W załączniku </t>
    </r>
    <r>
      <rPr>
        <b/>
        <sz val="10"/>
        <rFont val="Times New Roman CE"/>
        <family val="1"/>
      </rPr>
      <t xml:space="preserve">Nr 6 "Zadania inwestycyjne w roku 2006" </t>
    </r>
    <r>
      <rPr>
        <sz val="10"/>
        <rFont val="Times New Roman CE"/>
        <family val="1"/>
      </rPr>
      <t>do uchwały Nr XLII/598/05 Sejmiku Województwa Kujawsko-Pomorskiego z dnia 29 grudnia 2005 r.</t>
    </r>
  </si>
  <si>
    <t>Załącznik Nr 7  do Uchwały</t>
  </si>
  <si>
    <t>Nakłady poniesione do końca 2005 r.</t>
  </si>
  <si>
    <t>Stan zaawansowania na koniec             2005 r.</t>
  </si>
  <si>
    <t>Źródła finansowania wydatków w 2006 r.</t>
  </si>
  <si>
    <t>Wydatki z budżetu w 2007 r.</t>
  </si>
  <si>
    <t>Wydatki z budżetu w 2008 r.</t>
  </si>
  <si>
    <t>jest:</t>
  </si>
  <si>
    <t>Modernizacja, remont obiektów szpitala oraz zakup sprzetu i aparatury medycznej</t>
  </si>
  <si>
    <t>winno być:</t>
  </si>
  <si>
    <t>Ilość zadań                  36</t>
  </si>
  <si>
    <r>
      <t xml:space="preserve">W załączniku </t>
    </r>
    <r>
      <rPr>
        <b/>
        <sz val="10"/>
        <rFont val="Times New Roman CE"/>
        <family val="1"/>
      </rPr>
      <t xml:space="preserve">Nr 7 "Wydatki w 2006 r. na wojewódzkie wieloletnie programy inwestycyjne" </t>
    </r>
    <r>
      <rPr>
        <sz val="10"/>
        <rFont val="Times New Roman CE"/>
        <family val="1"/>
      </rPr>
      <t>do uchwały Nr XLII/598/05 Sejmiku Województwa Kujawsko-Pomorskiego z dnia 29 grudnia 2005 r.</t>
    </r>
  </si>
  <si>
    <t>Załącznik Nr  2   do Uchwały</t>
  </si>
  <si>
    <t>Nr      /     /06 z dnia   .   .2006 r.</t>
  </si>
  <si>
    <t>Kujawsko-Pomorskiego z dnia 29 grudnia 2005 r. w sprawie uchwalenia budżetu Województwa Kujawsko-Pomorskiego na 2006 r.  uszczegółowionej uchwałą</t>
  </si>
  <si>
    <t>Nr 2/29/06 w sprawie ustalenia układu wykonawczego budżetu Województwa Kujawsko-Pomorskiego na 2006 r. (z późn. zm.) wprowadza się następujące zmiany:</t>
  </si>
  <si>
    <t>§</t>
  </si>
  <si>
    <t>Plan na 2005 r.</t>
  </si>
  <si>
    <t>Zwiększenie</t>
  </si>
  <si>
    <t>Zmniejszenie</t>
  </si>
  <si>
    <t>Różne opłaty i składki</t>
  </si>
  <si>
    <t>Wydatki inwestycyjne jednostek budżetowych</t>
  </si>
  <si>
    <t>Zakup usług remontowych</t>
  </si>
  <si>
    <t>Wydatki na zakupy inwestycyjne jednostek budżetowych</t>
  </si>
  <si>
    <t>Zakup usług pozostałych</t>
  </si>
  <si>
    <t>Podróże służbowe krajowe</t>
  </si>
  <si>
    <t>Dotacje celowe z budżetu na finansowanie lub dofinansowanie kosztów realizacji inwestycji i zakupów inwestycyjnych innych jednostek sektora finansów publicznych</t>
  </si>
  <si>
    <t>Zakłady opiekuńczo-lecznicze i pielęgnacyjno-opiekuńcze</t>
  </si>
  <si>
    <t>Dotacje celowe z budżetu dla pozostałych jednostek zaliczanych do sektora finansów publicznych</t>
  </si>
  <si>
    <t>Pozostałe odsetki</t>
  </si>
  <si>
    <t>Różne rozliczenia finansowe</t>
  </si>
  <si>
    <t>Zakup materiałów i wyposażenia</t>
  </si>
  <si>
    <t>KULTURA I OCHRONA DZIEDZICTWA NARODWEGO</t>
  </si>
  <si>
    <t>Dotacje celowe z budżetu na finansowanie lub dofinansowanie kosztów realizacji inwestycji i zakupów inwestycyjnych innych jednostek sektora finansów publicznych (współfin.programów i projektów realiz. ze środków z f.strukt. lub F.Spójności)</t>
  </si>
  <si>
    <r>
      <t xml:space="preserve">W załączniku </t>
    </r>
    <r>
      <rPr>
        <b/>
        <sz val="10"/>
        <rFont val="Times New Roman CE"/>
        <family val="1"/>
      </rPr>
      <t>Nr 2 "Wydatki budżetu Województwa Kujawsko-Pomorskiego na rok 2006"</t>
    </r>
    <r>
      <rPr>
        <sz val="10"/>
        <rFont val="Times New Roman CE"/>
        <family val="1"/>
      </rPr>
      <t xml:space="preserve"> do uchwały Nr XLII/598/05 Sejmiku Województwa</t>
    </r>
  </si>
  <si>
    <t>Załącznik Nr  1   do Uchwały</t>
  </si>
  <si>
    <t>DOCHODY OGÓŁEM</t>
  </si>
  <si>
    <t>Dotacje otrzymane z funduszy celowych na realizację zadań bieżących jednostek sektora finansów publicznych</t>
  </si>
  <si>
    <t>Dotacje otrzymane z funduszy celowych na finansowanie lub dofinansowanie kosztów realizacji inwestycji i zakupów inwestycyjnych jednostek sektora finansów publicznych</t>
  </si>
  <si>
    <t>Dotacje celowe otrzymane z budżetu państwa na inwestycje i zakupy inwestycyjne realizowane przez samorząd województwa na podstawie porozumień z organami administracji rządowej</t>
  </si>
  <si>
    <r>
      <t xml:space="preserve">W załączniku </t>
    </r>
    <r>
      <rPr>
        <b/>
        <sz val="10"/>
        <rFont val="Times New Roman CE"/>
        <family val="1"/>
      </rPr>
      <t>Nr 1 "Dochody budżetu Województwa Kujawsko-Pomorskiego na rok 2006"</t>
    </r>
    <r>
      <rPr>
        <sz val="10"/>
        <rFont val="Times New Roman CE"/>
        <family val="1"/>
      </rPr>
      <t xml:space="preserve"> do uchwały Nr XLII/598/05 Sejmiku Województwa</t>
    </r>
  </si>
  <si>
    <t xml:space="preserve">Załącznik Nr  10  do Uchwały </t>
  </si>
  <si>
    <t xml:space="preserve">Nr     /    /06 z dnia    .   .2006 r.   </t>
  </si>
  <si>
    <t>do uchwały Nr XLII/598/05 Sejmiku Województwa Kujawsko-Pomorskiego z dnia 29 grudnia 2005 r.</t>
  </si>
  <si>
    <t>w sprawie uchwalenia budżetu województwa na 2006 r. (z  późn. zm.) wprowadza się następujące zmiany:</t>
  </si>
  <si>
    <t>Dział Rozdział</t>
  </si>
  <si>
    <t>Plan                                       na 2006 r.</t>
  </si>
  <si>
    <t xml:space="preserve">Plan po zmianach </t>
  </si>
  <si>
    <t xml:space="preserve">I.                                                                                                                    </t>
  </si>
  <si>
    <t>DOTACJE PODMIOTOWE I CELOWE Z BUDŻETU WOJEWÓDZTWA DLA WOJEWÓDZKICH SAMORZĄDOWYCH JEDNOSTEK ORGANIZACYJNYCH</t>
  </si>
  <si>
    <t>Ochrona Zdrowia</t>
  </si>
  <si>
    <t>Regionalny Zespół Opieki Paliatywnej Dom Sue Ryder                                                       w Bydgoszcy</t>
  </si>
  <si>
    <t>było 85111          jest         85117</t>
  </si>
  <si>
    <t>Kultura i Ochrona Dziedzictwa Narodowego</t>
  </si>
  <si>
    <t>Muzeum Etnograficzne w Toruniu</t>
  </si>
  <si>
    <t>DOTACJE DLA JEDNOSTEK SAMORZĄDU TERYTORIALNEGO</t>
  </si>
  <si>
    <t>Pomoc Społeczna</t>
  </si>
  <si>
    <t xml:space="preserve">IV.     </t>
  </si>
  <si>
    <t>DOTACJE DLA INNYCH JEDNOSTEK SEKTORA FINANSÓW PUBLICZNYCH</t>
  </si>
  <si>
    <t>Dom Sue Ryder - ograniczanie skutków niepełnosprawności</t>
  </si>
  <si>
    <t xml:space="preserve">  - wydatki bieżące</t>
  </si>
  <si>
    <t xml:space="preserve"> - wydatki inwestycyjne</t>
  </si>
  <si>
    <r>
      <t xml:space="preserve">W załączniku </t>
    </r>
    <r>
      <rPr>
        <b/>
        <sz val="9"/>
        <rFont val="Times New Roman CE"/>
        <family val="1"/>
      </rPr>
      <t>Nr 11</t>
    </r>
    <r>
      <rPr>
        <sz val="9"/>
        <rFont val="Times New Roman CE"/>
        <family val="1"/>
      </rPr>
      <t xml:space="preserve">  </t>
    </r>
    <r>
      <rPr>
        <b/>
        <sz val="9"/>
        <rFont val="Times New Roman CE"/>
        <family val="1"/>
      </rPr>
      <t>"Wykaz dotacji celowych  i podmiotowych z budżetu Województwa Kujawsko - Pomorskiego w 2006 roku"</t>
    </r>
    <r>
      <rPr>
        <sz val="9"/>
        <rFont val="Times New Roman CE"/>
        <family val="1"/>
      </rPr>
      <t xml:space="preserve"> </t>
    </r>
  </si>
  <si>
    <r>
      <t xml:space="preserve">Modernizacja, remont obiektów szpitala oraz zakup sprzętu i aparatury medycznej - </t>
    </r>
    <r>
      <rPr>
        <b/>
        <i/>
        <sz val="10"/>
        <rFont val="Times New Roman CE"/>
        <family val="1"/>
      </rPr>
      <t>(WPI)</t>
    </r>
  </si>
  <si>
    <r>
      <t xml:space="preserve">Zadanie inwestycyjne - Wielokulturowość, tolerancja, integracja - modernizacja Muzeum - </t>
    </r>
    <r>
      <rPr>
        <b/>
        <i/>
        <sz val="10"/>
        <rFont val="Times New Roman CE"/>
        <family val="1"/>
      </rPr>
      <t>(ZPORR)</t>
    </r>
  </si>
  <si>
    <r>
      <t xml:space="preserve">Place zabaw dla dzieci - tereny wiejskie - </t>
    </r>
    <r>
      <rPr>
        <i/>
        <sz val="10"/>
        <rFont val="Times New Roman CE"/>
        <family val="1"/>
      </rPr>
      <t>wydatki na pomoc finansową udzielaną między jednostkami samorządu terytorialnego na dofinansowanie własnych zadań bieżących</t>
    </r>
  </si>
  <si>
    <t xml:space="preserve">Załącznik Nr 3 do Uchwały </t>
  </si>
  <si>
    <t>Nr            /06 z dnia          2006 r.</t>
  </si>
  <si>
    <t>29 grudnia 2005 r. w sprawie uchwalenia budżetu Województwa Kujawsko-Pomorskiego na 2006 r. ( z późn. zm.) wprowadza się</t>
  </si>
  <si>
    <t>następujące zmiany:</t>
  </si>
  <si>
    <t xml:space="preserve">Plan na 2006 r.     </t>
  </si>
  <si>
    <t>Zmiana</t>
  </si>
  <si>
    <t>Kredyty zaciągnięte (w.3+w.5+w.6)</t>
  </si>
  <si>
    <t>na pokrycie deficytu</t>
  </si>
  <si>
    <t>Pozostaje (kol.10-kol.11)</t>
  </si>
  <si>
    <t>Na spłatę kredytu</t>
  </si>
  <si>
    <t>Pozostaje (kol.12-kol.13)</t>
  </si>
  <si>
    <t>+</t>
  </si>
  <si>
    <t>Kredyty bankowe EBI, w tym</t>
  </si>
  <si>
    <t>3.1</t>
  </si>
  <si>
    <t>na zadania w ramach Wojewódzkich Wieloletnich Programów Inwestycyjnych</t>
  </si>
  <si>
    <t xml:space="preserve">Nadwyżka </t>
  </si>
  <si>
    <t>na zadania w ramach Wieloletniego Programu Inwestycyjnego ZPORR</t>
  </si>
  <si>
    <t>3.3</t>
  </si>
  <si>
    <t>na zadania w ramach Sektorowego Programu Operacyjnego</t>
  </si>
  <si>
    <t>=</t>
  </si>
  <si>
    <t>Przychody z zaciągniętych pożyczek na prefinansowanie</t>
  </si>
  <si>
    <t xml:space="preserve">Kredyt na prefinansowanie </t>
  </si>
  <si>
    <t>Kredyt na zadania inwestycyjne</t>
  </si>
  <si>
    <t>Inne kredyty na zadania inwestycyjne</t>
  </si>
  <si>
    <t>OGÓŁEM   (w.1 + w.2)</t>
  </si>
  <si>
    <t>Deficyt pokryty kredytem</t>
  </si>
  <si>
    <t>Pozostaje</t>
  </si>
  <si>
    <t>kredyt EBI</t>
  </si>
  <si>
    <t>OGÓŁEM   (w.9 + w.10)</t>
  </si>
  <si>
    <t>kredyt inw.</t>
  </si>
  <si>
    <t>kred.na pref.</t>
  </si>
  <si>
    <t>WYNIK FINANSOWY (w.8 - w. 13)</t>
  </si>
  <si>
    <t>Deficyt (-) Nadwyżka (+) (w.1 - w. 9)</t>
  </si>
  <si>
    <t>na spł.kred.</t>
  </si>
  <si>
    <t>Pokrycie deficytu budżetowego</t>
  </si>
  <si>
    <t>Nadwyżka z lat ubiegłych</t>
  </si>
  <si>
    <t>Wolne środki z lat ubiegłych</t>
  </si>
  <si>
    <t>Pożyczki na prefinansowanie</t>
  </si>
  <si>
    <t>Kredyt bankowy</t>
  </si>
  <si>
    <t>kredyty i pożyczki związane ze śr.z Unii Europejskiej (w.3.2+w.3.3+5)</t>
  </si>
  <si>
    <t>pozostałe kredyty (w.20-w.A)</t>
  </si>
  <si>
    <r>
      <t xml:space="preserve">W załączniku Nr 3 </t>
    </r>
    <r>
      <rPr>
        <b/>
        <sz val="10"/>
        <rFont val="Times New Roman CE"/>
        <family val="0"/>
      </rPr>
      <t xml:space="preserve">"Wynik budżetowy" </t>
    </r>
    <r>
      <rPr>
        <sz val="10"/>
        <rFont val="Times New Roman CE"/>
        <family val="0"/>
      </rPr>
      <t xml:space="preserve">do uchwały Nr XLII/598/05 Sejmiku Województwa Kujawsko-Pomorskiego z dnia </t>
    </r>
  </si>
  <si>
    <r>
      <t xml:space="preserve">Pozostaje </t>
    </r>
    <r>
      <rPr>
        <b/>
        <sz val="7"/>
        <rFont val="Times New Roman CE"/>
        <family val="0"/>
      </rPr>
      <t>(kol.10-kol.11)</t>
    </r>
  </si>
  <si>
    <t xml:space="preserve">        </t>
  </si>
  <si>
    <t xml:space="preserve">Załącznik Nr 4 do Uchwały </t>
  </si>
  <si>
    <t>Nr           /06 z dnia             2006 r.</t>
  </si>
  <si>
    <t>29 grudnia 2005 r. w sprawie uchwalenia budżetu Województwa Kujawsko-Pomorskiego na 2006 r. ( z późn. zm.) wprowadza się nastepujące zmiany:</t>
  </si>
  <si>
    <t>Lata następne do roku 2021</t>
  </si>
  <si>
    <t xml:space="preserve">Plan </t>
  </si>
  <si>
    <t>X</t>
  </si>
  <si>
    <r>
      <t xml:space="preserve">W załączniku Nr 4 </t>
    </r>
    <r>
      <rPr>
        <b/>
        <sz val="10"/>
        <rFont val="Times New Roman CE"/>
        <family val="0"/>
      </rPr>
      <t xml:space="preserve">"Prognoza kwoty długu na 2006 rok i lata następne" </t>
    </r>
    <r>
      <rPr>
        <sz val="10"/>
        <rFont val="Times New Roman CE"/>
        <family val="0"/>
      </rPr>
      <t>do Uchwały Nr XLII/598/05 Sejmiku Województwa Kujawsko-Pomorskiego z dnia</t>
    </r>
  </si>
  <si>
    <t xml:space="preserve">Załącznik Nr 5 do Uchwały </t>
  </si>
  <si>
    <t>w sprawie uchwalenia budżetu Województwa Kujawsko-Pomorskiego na 2006 r. ( z późn. zm.) wprowadza się nastepujące zmiany:</t>
  </si>
  <si>
    <t xml:space="preserve">w złotych </t>
  </si>
  <si>
    <t xml:space="preserve">Kwota          kredytów i pożyczek  wg. stanu na 01.01.2006                     </t>
  </si>
  <si>
    <t>Kwota       kredytów i pożyczek            po zmianie</t>
  </si>
  <si>
    <t>Lata następne 
do roku 2021</t>
  </si>
  <si>
    <t xml:space="preserve">       01.01.2006 r.                         -do spłaty                     -do zaciągnięcia                  w 2006 r.</t>
  </si>
  <si>
    <t>Plan po zmianie</t>
  </si>
  <si>
    <t>Prognoza spłaty rat kredytów zaciągniętych w 2005 r.</t>
  </si>
  <si>
    <t>Prognoza spłat rat pożyczek zaciągniętych w  2005 r. na prefinansowanie</t>
  </si>
  <si>
    <t>Prognoza spłaty rat kredytów zaciągniętych w 2006 r.</t>
  </si>
  <si>
    <t>Prognoza spłat rat pożyczek zaciągniętych w  2006 r. na prefinansowanie</t>
  </si>
  <si>
    <t>Prognoza spłat rat kredytów zaciągniętych w  2006 r. na prefinansowanie</t>
  </si>
  <si>
    <t>Wielkość długu na koniec okresu (w. 13+14)</t>
  </si>
  <si>
    <t>Spłata kredytów i pożyczek wraz z odsetkami  oraz potencjalnych poręczeń w kolejnych latach (w .9+10+11+12)</t>
  </si>
  <si>
    <t>18.1</t>
  </si>
  <si>
    <t xml:space="preserve">Planowany deficyt budżetowy sfinansowany innymi przychodami niż nadwyżka z lat ubiegłych i zaciągnięte kredyty i pożyczki w związku ze środkami określ. w umowie z podmiotem dysponującym funduszami strukturalnymi </t>
  </si>
  <si>
    <t>Relacja spłaty kredytów  i pożyczek wraz z odsetkami ( za wyjątkiem pożyczek zaciągniętych na prefinansowanie wydatków dotyczących zadań dofinansowywanych z Unii Europejskiej) 
oraz potencjalnych poręczeń w kolejnych latach do dochodów budżetu - maksymaln</t>
  </si>
  <si>
    <t>Relacja kwoty długu  w kolejnych latach do dochodów budżetu
(maksymalna - 60%)     (wiersz 15/17*100)</t>
  </si>
  <si>
    <t>Relacja kwoty deficytu budżetowego do dochodów województwa ( nie stosuje się do kwoty deficytu sfinansowanego nadwyżką  budżetową z lat ubiegłychi i zaciągniętymi kredytami i pożyczkami w związku ze środkami określ. w umowie z podmiotem dysponującym fundu</t>
  </si>
  <si>
    <r>
      <t xml:space="preserve">W załączniku Nr 5 </t>
    </r>
    <r>
      <rPr>
        <b/>
        <sz val="10"/>
        <rFont val="Times New Roman CE"/>
        <family val="0"/>
      </rPr>
      <t xml:space="preserve">"Harmonogram spłaty zaciągniętych kredytów i pożyczek" </t>
    </r>
    <r>
      <rPr>
        <sz val="10"/>
        <rFont val="Times New Roman CE"/>
        <family val="0"/>
      </rPr>
      <t>do Uchwały Nr XLII/598/05 Sejmiku Województwa Kujawsko-Pomorskiego z dnia 29 grudnia 2005 r.</t>
    </r>
  </si>
  <si>
    <t>% dofinansowania</t>
  </si>
  <si>
    <t>środki UE</t>
  </si>
  <si>
    <t>środki własne Województwa</t>
  </si>
  <si>
    <t>INTERREG III C</t>
  </si>
  <si>
    <t>1. Urząd Marszałkowski               2. Regionalny Ośrodek                                                                                                                           Polityki Społecznej                                  3. Wojewódzki Urząd P</t>
  </si>
  <si>
    <t>Dział 750   Rozdział 75095</t>
  </si>
  <si>
    <t>ADEP</t>
  </si>
  <si>
    <t xml:space="preserve">INTERREG III B </t>
  </si>
  <si>
    <t xml:space="preserve">1. Urząd Marszałkowski          </t>
  </si>
  <si>
    <t>DEFRIS</t>
  </si>
  <si>
    <t>2. Kujawsko-Pomorski Biuro Planowania Przestrzennego i Regionalnego</t>
  </si>
  <si>
    <t>Leonardo da Vinci</t>
  </si>
  <si>
    <t xml:space="preserve">Wojewódzki Urząd Pracy </t>
  </si>
  <si>
    <t>Dział 853 Rozdział 85395</t>
  </si>
  <si>
    <t>Kształcenie animatorów gospodarczych w rozszerzającej się Europie</t>
  </si>
  <si>
    <t>Dział 730 Rozdział 73007</t>
  </si>
  <si>
    <t>Regionalna Strategia Innowacji dla regionu Kujawsko-Pomorskiego KUJPOMRIS</t>
  </si>
  <si>
    <t>Grant EURES</t>
  </si>
  <si>
    <t>Razem</t>
  </si>
  <si>
    <r>
      <t xml:space="preserve">wydatki łączne               </t>
    </r>
    <r>
      <rPr>
        <i/>
        <sz val="12"/>
        <rFont val="Times New Roman CE"/>
        <family val="1"/>
      </rPr>
      <t xml:space="preserve"> kol. 9+13</t>
    </r>
    <r>
      <rPr>
        <b/>
        <sz val="12"/>
        <rFont val="Times New Roman CE"/>
        <family val="1"/>
      </rPr>
      <t xml:space="preserve">
</t>
    </r>
  </si>
  <si>
    <r>
      <t xml:space="preserve">UE           </t>
    </r>
    <r>
      <rPr>
        <i/>
        <sz val="12"/>
        <rFont val="Times New Roman CE"/>
        <family val="1"/>
      </rPr>
      <t xml:space="preserve">  kol. 10+11</t>
    </r>
  </si>
  <si>
    <r>
      <t xml:space="preserve">Publiczny Wkład
Krajowy </t>
    </r>
    <r>
      <rPr>
        <i/>
        <sz val="12"/>
        <rFont val="Times New Roman CE"/>
        <family val="1"/>
      </rPr>
      <t>kol. 14+15</t>
    </r>
    <r>
      <rPr>
        <b/>
        <sz val="12"/>
        <rFont val="Times New Roman CE"/>
        <family val="1"/>
      </rPr>
      <t xml:space="preserve">
</t>
    </r>
  </si>
  <si>
    <r>
      <t>A</t>
    </r>
    <r>
      <rPr>
        <sz val="12"/>
        <rFont val="Times New Roman CE"/>
        <family val="1"/>
      </rPr>
      <t xml:space="preserve"> - Stan przed zmianą</t>
    </r>
  </si>
  <si>
    <r>
      <t>B</t>
    </r>
    <r>
      <rPr>
        <sz val="12"/>
        <rFont val="Times New Roman CE"/>
        <family val="1"/>
      </rPr>
      <t xml:space="preserve"> - Zmiana</t>
    </r>
  </si>
  <si>
    <r>
      <t>C</t>
    </r>
    <r>
      <rPr>
        <sz val="12"/>
        <rFont val="Times New Roman CE"/>
        <family val="1"/>
      </rPr>
      <t xml:space="preserve"> - Stan po zmianie</t>
    </r>
  </si>
  <si>
    <t>Załącznik Nr 8</t>
  </si>
  <si>
    <t>Załącznik Nr 9</t>
  </si>
  <si>
    <r>
      <t xml:space="preserve">W załączniku </t>
    </r>
    <r>
      <rPr>
        <b/>
        <sz val="16"/>
        <rFont val="Times New Roman"/>
        <family val="1"/>
      </rPr>
      <t>Nr 10 "Projekty realizowane w ramach Inicjatyw Wspólnotowych i innych programów z udziałem środków zagranicznych w 2006 roku"</t>
    </r>
    <r>
      <rPr>
        <sz val="16"/>
        <rFont val="Times New Roman"/>
        <family val="1"/>
      </rPr>
      <t xml:space="preserve"> do Uchwały Nr XLII/598/05 Sejmiku Województwa Kujawsko-Pomorskiego z dnia 29 grudnia 2005 r. w sprawie uchwalenia budżetu Województwa Kujawsko-Pomorskiego na 2006 rok (z późn. zm.) wprowadza się następujące zmiany:</t>
    </r>
  </si>
  <si>
    <t>Budowa części dydaktycznej Regionalnego Centrum Innowacyjności przy ATR w Bydgoszczy</t>
  </si>
  <si>
    <t>Rozwój turystyki i kultury</t>
  </si>
  <si>
    <t>INFOREN - informatyzacja i renowacja Fiharmonii - Centrum Muzyki Europy Środkowej i Wschodniej</t>
  </si>
  <si>
    <t xml:space="preserve">bieżące*                      </t>
  </si>
  <si>
    <t>inwestycyjne*</t>
  </si>
  <si>
    <t>* - dotyczy budżetu Województwa Kujawsko-Pomorskiego i budżetu państwa</t>
  </si>
  <si>
    <t>ADMINISTRACJA PUBLICZNA</t>
  </si>
  <si>
    <t>klasyfikacja budżetowa
dział/rozdział</t>
  </si>
  <si>
    <t>OŚWIATA I WYCHOWANIE</t>
  </si>
  <si>
    <t xml:space="preserve"> </t>
  </si>
  <si>
    <t>OCHRONA ZDROWIA</t>
  </si>
  <si>
    <t>Szpitale ogólne</t>
  </si>
  <si>
    <t>POZOSTAŁE ZADANIA W ZAKRESIE POLITYKI SPOŁECZNEJ</t>
  </si>
  <si>
    <t>KULTURA I OCHRONA DZIEDZICTWA NARODOWEGO</t>
  </si>
  <si>
    <t>L.p.</t>
  </si>
  <si>
    <t>Dochody</t>
  </si>
  <si>
    <t>Wydatki</t>
  </si>
  <si>
    <t>Przychody</t>
  </si>
  <si>
    <t>4.1</t>
  </si>
  <si>
    <t>Przychody z nadwyżek z lat ubiegłych</t>
  </si>
  <si>
    <t>4.2</t>
  </si>
  <si>
    <t>4.3</t>
  </si>
  <si>
    <t>Rozchody</t>
  </si>
  <si>
    <t>Spłata otrzymanych kredytów</t>
  </si>
  <si>
    <t>Spłata otrzymanych pożyczek na prefinansowanie wydatków</t>
  </si>
  <si>
    <t>Tytuł dłużny</t>
  </si>
  <si>
    <t>inne publiczne</t>
  </si>
  <si>
    <t>Priotytet 1</t>
  </si>
  <si>
    <t>Rozbudowa i modernizacja infrastruktury służącej wzmacnianiu konkurencyjności regionu</t>
  </si>
  <si>
    <t>Działanie 1.1</t>
  </si>
  <si>
    <t>Modernizacja i rozbudowa regionalnego układu transportowego</t>
  </si>
  <si>
    <t>1.1.1</t>
  </si>
  <si>
    <t>Zarząd Dróg Wojewódzkich</t>
  </si>
  <si>
    <t>600                 60013</t>
  </si>
  <si>
    <t>Działanie 1.2</t>
  </si>
  <si>
    <t>Infrastruktura ochrony środowiska</t>
  </si>
  <si>
    <t>1.2</t>
  </si>
  <si>
    <t>332; 341; 343; 344; 345; 353</t>
  </si>
  <si>
    <t>Modernizacja urządzeń ochrony przeciwpowodziowej w dolinie Sartowice - Nowe</t>
  </si>
  <si>
    <t>Kujawsko-Pomorski Zarząd Melioracji i Urządzeń Wodnych Włocławek</t>
  </si>
  <si>
    <t>010                 01008</t>
  </si>
  <si>
    <t>Działanie 1.3</t>
  </si>
  <si>
    <t>Regionalna infrastruktura społeczna</t>
  </si>
  <si>
    <t>1.3.1</t>
  </si>
  <si>
    <t>36; 183</t>
  </si>
  <si>
    <t>Akademia Techniczno-Rolnicza</t>
  </si>
  <si>
    <t>150                  15011</t>
  </si>
  <si>
    <t>1.3.2</t>
  </si>
  <si>
    <t>Województwo Kujawsko-Pomorskie</t>
  </si>
  <si>
    <t>851                   85195</t>
  </si>
  <si>
    <t>Poprawa funkcjonowania ratownictwa medycznego na terenie działania Wojewódzkiej Stacji Pogotowia Ratunkowego w Bydgoszczy</t>
  </si>
  <si>
    <t>851                   85141</t>
  </si>
  <si>
    <t>Odbudowa sprzętu diagnostycznego w Obwodzie Lecznictwa w Bydgoszczy</t>
  </si>
  <si>
    <t>851                  85121</t>
  </si>
  <si>
    <t>Działanie 1.4</t>
  </si>
  <si>
    <t>1.4</t>
  </si>
  <si>
    <t>Wielokulturowość, tolerancja, integracja - modernizacja Muzeum Etnograficznego w Toruniu</t>
  </si>
  <si>
    <t>Muzeum Etnograficzne im. Marii Znamierowskiej-Prufferowej w Toruniu</t>
  </si>
  <si>
    <t>Działanie 1.5</t>
  </si>
  <si>
    <t>Infrastruktura społeczeństwa informacyjnego</t>
  </si>
  <si>
    <t>1.5</t>
  </si>
  <si>
    <t>321; 322; 323</t>
  </si>
  <si>
    <t>Kujawsko-Pomorska Sieć Informacyjna Sp.z o.o.</t>
  </si>
  <si>
    <t>Wojewódzka Biblioteka Publiczna -Książnica Kopernikańska</t>
  </si>
  <si>
    <t>921                   92116</t>
  </si>
  <si>
    <t>Priotytet 2</t>
  </si>
  <si>
    <t>Wzmocnienie rozwoju zasobów ludzkich w regionach</t>
  </si>
  <si>
    <t>Działanie 2.1</t>
  </si>
  <si>
    <t>Rozwój umiejętności powiązany z potrzebami regionalnego rynku pracy i możliwości kształcenia ustawicznego w regionie</t>
  </si>
  <si>
    <t>2.1</t>
  </si>
  <si>
    <t>Wojewódzki Urząd Pracy</t>
  </si>
  <si>
    <t>Działanie 2.2</t>
  </si>
  <si>
    <t>Wyrównywanie szans edukacyjnych poprzez programy stypendialne</t>
  </si>
  <si>
    <t>Urząd Marszałkowski</t>
  </si>
  <si>
    <t xml:space="preserve">  854             85415</t>
  </si>
  <si>
    <t>19.</t>
  </si>
  <si>
    <t xml:space="preserve">803                 80309  </t>
  </si>
  <si>
    <t>Działanie 2.3</t>
  </si>
  <si>
    <t>Reorientacja zawodowa osób odchodzących z rolnictwa</t>
  </si>
  <si>
    <t>2.3</t>
  </si>
  <si>
    <t>Działanie 2.4</t>
  </si>
  <si>
    <t>Reorientacja zawodowa osób zagrożonych procesami restrukturyzacyjnymi</t>
  </si>
  <si>
    <t>21.</t>
  </si>
  <si>
    <t>2.4</t>
  </si>
  <si>
    <t>Działanie 2.5</t>
  </si>
  <si>
    <t>Promocja przedsiębiorczości</t>
  </si>
  <si>
    <t>2.5</t>
  </si>
  <si>
    <t>150                15011</t>
  </si>
  <si>
    <t>Działanie 2.6</t>
  </si>
  <si>
    <t>Regionalne Strategie Innowacyjne i transfer wiedzy</t>
  </si>
  <si>
    <t>2.6</t>
  </si>
  <si>
    <t>150               15011</t>
  </si>
  <si>
    <t>Priotytet 3</t>
  </si>
  <si>
    <t>Rozwój lokalny</t>
  </si>
  <si>
    <t>Działanie 3.2</t>
  </si>
  <si>
    <t>Obszary podlegające restrukturyzacji</t>
  </si>
  <si>
    <t>3.2</t>
  </si>
  <si>
    <t>Odbudowa, rekonstrukcja i stylizacja obiektów Muzeum Archologicznego w Biskupinie</t>
  </si>
  <si>
    <t>Działanie 3.4</t>
  </si>
  <si>
    <t>Mikroprzedsiębiorstwa</t>
  </si>
  <si>
    <t>3.4</t>
  </si>
  <si>
    <t>161;163</t>
  </si>
  <si>
    <t>150                       15011</t>
  </si>
  <si>
    <t>Przepływy finansowe - inne podmioty</t>
  </si>
  <si>
    <t>klasyfik. dziedzin interwencji</t>
  </si>
  <si>
    <t>Wojewódzka Stacja Pogotownia Ratunkowego w Bydgoszczy</t>
  </si>
  <si>
    <t>921                                       92118</t>
  </si>
  <si>
    <t>921                                                92108</t>
  </si>
  <si>
    <t xml:space="preserve">        Prognozowane kwoty długu wg stanu na koniec roku</t>
  </si>
  <si>
    <t>2005 r.</t>
  </si>
  <si>
    <t>2006 r.</t>
  </si>
  <si>
    <t>2007 r.</t>
  </si>
  <si>
    <t>1.</t>
  </si>
  <si>
    <t>Wyemitowane papiery wartościowe</t>
  </si>
  <si>
    <t xml:space="preserve"> -      </t>
  </si>
  <si>
    <t>2.</t>
  </si>
  <si>
    <t>Kredyty:     - długoterminowe</t>
  </si>
  <si>
    <t xml:space="preserve">                  - krótkoterminowe</t>
  </si>
  <si>
    <t>3.</t>
  </si>
  <si>
    <t>Pożyczki:   - długoterminowe</t>
  </si>
  <si>
    <t>4.</t>
  </si>
  <si>
    <t>Potencjalne kwoty zadłużenia z tytułu udzielonych poręczeń</t>
  </si>
  <si>
    <t>5.</t>
  </si>
  <si>
    <t>Przyjęte depozyty</t>
  </si>
  <si>
    <t>6.</t>
  </si>
  <si>
    <t>Wymagalne zobowiązania:</t>
  </si>
  <si>
    <t>a/ jednostek budżetowych,</t>
  </si>
  <si>
    <t>b/ pozostałych jednostek  (zakładów                                                budżetowych, gospodarstw pomocniczych, funduszy),</t>
  </si>
  <si>
    <t>wynikające z:</t>
  </si>
  <si>
    <t xml:space="preserve">  - ustaw,</t>
  </si>
  <si>
    <t xml:space="preserve">  - orzeczeń sądu,</t>
  </si>
  <si>
    <t xml:space="preserve">  - innych tytułów ( w tym: z dostaw towarów i usług, składek na ubezpieczenia społeczne i fundusz pracy)</t>
  </si>
  <si>
    <t>7.</t>
  </si>
  <si>
    <t>Ogółem kwota zadłużenia</t>
  </si>
  <si>
    <t>8.</t>
  </si>
  <si>
    <t>Prognozowane dochody budżetowe</t>
  </si>
  <si>
    <t>9.</t>
  </si>
  <si>
    <t>Relacja kwoty długu w kolejnych latach do dochodów budżetowych (maksymalna - 60 %)</t>
  </si>
  <si>
    <t>Lp.</t>
  </si>
  <si>
    <t>Plan</t>
  </si>
  <si>
    <t>2008 r.</t>
  </si>
  <si>
    <t>Prognoza spłaty rat kredytu zaciągniętego w 2001 r.</t>
  </si>
  <si>
    <t>Prognoza spłaty rat kredytu zaciągniętego w 2002 r.</t>
  </si>
  <si>
    <t>Prognoza spłaty rat kredytu zaciągniętego w 2003 r.</t>
  </si>
  <si>
    <t>Razem spłaty rat kredytów i pożyczek w kolejnych latach</t>
  </si>
  <si>
    <t>Spłata odsetek od zaciągniętych kredytów</t>
  </si>
  <si>
    <t>Spłata odsetek od zaciągniętych pożyczek na  prefinansowanie</t>
  </si>
  <si>
    <t>Potencjalne kwoty spłat z tytułu udzielonych poręczeń</t>
  </si>
  <si>
    <t>10.</t>
  </si>
  <si>
    <t>Wielkość długu z tytułu kredytów i pożyczek na koniec okresu</t>
  </si>
  <si>
    <t>11.</t>
  </si>
  <si>
    <t>Potencjalne zadłużenie z tytułu udzielonych poręczeń na koniec okresu</t>
  </si>
  <si>
    <t>12.</t>
  </si>
  <si>
    <t>13.</t>
  </si>
  <si>
    <t>14.</t>
  </si>
  <si>
    <t>Planowane dochody województwa w kolejnych latach</t>
  </si>
  <si>
    <t>15.</t>
  </si>
  <si>
    <t>Planowany deficyt budżetowy</t>
  </si>
  <si>
    <t>16.</t>
  </si>
  <si>
    <t>17.</t>
  </si>
  <si>
    <t>18.</t>
  </si>
  <si>
    <t>Poz.</t>
  </si>
  <si>
    <t>Dział           Rozdział</t>
  </si>
  <si>
    <t>Zadanie inwestycyjne</t>
  </si>
  <si>
    <t>Jednostka realizująca</t>
  </si>
  <si>
    <t>Okres realizacji programu rozp./zakoń.</t>
  </si>
  <si>
    <t>Ogólny koszt zadania</t>
  </si>
  <si>
    <t>Stan zaawansowania robót</t>
  </si>
  <si>
    <t>Wydatki wg źródeł finansowania</t>
  </si>
  <si>
    <t>Dotacje celowe</t>
  </si>
  <si>
    <t>Środki własne Województwa</t>
  </si>
  <si>
    <t>Środki z UE</t>
  </si>
  <si>
    <t>x</t>
  </si>
  <si>
    <t>Urząd Marszałkowski w Toruniu</t>
  </si>
  <si>
    <t>Zakup autobusów szynowych</t>
  </si>
  <si>
    <t>2002/2006</t>
  </si>
  <si>
    <t>Uniwersytet Mikołaja Kopernika w Toruniu</t>
  </si>
  <si>
    <t>Muzeum Archeologiczne w Biskupinie</t>
  </si>
  <si>
    <t>EBI</t>
  </si>
  <si>
    <t>Naprawa i odbudowa stacji pomp Starogród</t>
  </si>
  <si>
    <t>OGÓŁEM</t>
  </si>
  <si>
    <t>Poz</t>
  </si>
  <si>
    <t>Dział             Rozdział</t>
  </si>
  <si>
    <t>Wydatki z budżetu w 2006 r.</t>
  </si>
  <si>
    <t>ze środków własnych</t>
  </si>
  <si>
    <t>z dotacji celowych</t>
  </si>
  <si>
    <t>803               80395</t>
  </si>
  <si>
    <t>853                 85332</t>
  </si>
  <si>
    <t>853               85332</t>
  </si>
  <si>
    <t>853                  85332</t>
  </si>
  <si>
    <t>921                               92118</t>
  </si>
  <si>
    <t>akcje, udziały</t>
  </si>
  <si>
    <t>inwestycje</t>
  </si>
  <si>
    <t xml:space="preserve">   Wyrównywanie szans edukacyjnych poprzez programy stypendialne Typ I</t>
  </si>
  <si>
    <t xml:space="preserve">   Wyrównywanie szans edukacyjnych poprzez programy stypendialne Typ II</t>
  </si>
  <si>
    <t>rok 2006</t>
  </si>
  <si>
    <t>2.2</t>
  </si>
  <si>
    <t>2004-2007</t>
  </si>
  <si>
    <t>nazwa projektu</t>
  </si>
  <si>
    <t xml:space="preserve">wydatki całkowite                                                                </t>
  </si>
  <si>
    <t>bieżące</t>
  </si>
  <si>
    <t>inwestycyjne</t>
  </si>
  <si>
    <t>budżet Woj. Kujawsko-Pomorskiego</t>
  </si>
  <si>
    <t>budżet państwa</t>
  </si>
  <si>
    <t>Obwód Lecznictwa w Bydgoszczy</t>
  </si>
  <si>
    <t>Filharmonia Pomorska w Bydgoszczy</t>
  </si>
  <si>
    <t>Wyszczególnienie</t>
  </si>
  <si>
    <t>Krajowe pasażerskie przewozy kolejowe</t>
  </si>
  <si>
    <t>Pozostała działalność</t>
  </si>
  <si>
    <t>Urzędy marszałkowskie</t>
  </si>
  <si>
    <t>Dokształcanie i doskonalenie nauczycieli</t>
  </si>
  <si>
    <t>Państwowy Fundusz Rehabilitacji Osób Niepełnosprawnych</t>
  </si>
  <si>
    <t>Muzea</t>
  </si>
  <si>
    <t>RAZEM</t>
  </si>
  <si>
    <t>Sejmiku Województwa</t>
  </si>
  <si>
    <t>w złotych</t>
  </si>
  <si>
    <t>Dział</t>
  </si>
  <si>
    <t>Rozdział</t>
  </si>
  <si>
    <t>WYDATKI OGÓŁEM</t>
  </si>
  <si>
    <t>w tym:</t>
  </si>
  <si>
    <t>TRANSPORT I ŁĄCZNOŚĆ</t>
  </si>
  <si>
    <t>Infrastrutura drogowa</t>
  </si>
  <si>
    <t>Regionalna infrastruktura edukacyjna</t>
  </si>
  <si>
    <t>Regionalna infrastruktura ochrony zdrowia</t>
  </si>
  <si>
    <t>środki EFRR lub EFS</t>
  </si>
  <si>
    <t>rok 2007</t>
  </si>
  <si>
    <t xml:space="preserve">wydatki łączne
</t>
  </si>
  <si>
    <t>wydatki poniesione ogółem</t>
  </si>
  <si>
    <t>budżet Województwa Kujawsko-Pomorskiego</t>
  </si>
  <si>
    <t>010                                                 01008</t>
  </si>
  <si>
    <t>Priorytet                                                Działanie                                                  Poddziałanie</t>
  </si>
  <si>
    <t>realizator projektu /           instytucja wdrażająca</t>
  </si>
  <si>
    <t>dochody budżetu Woj. Kujawsko-Pomorskiego z tyt. Refundacji w 2006</t>
  </si>
  <si>
    <t>Przepływy finansowe z budżetu województwa</t>
  </si>
  <si>
    <t xml:space="preserve">wydatki bieżące </t>
  </si>
  <si>
    <t>razem wydatki majątkowe</t>
  </si>
  <si>
    <t>Objaśnienia</t>
  </si>
  <si>
    <t>** - środki od Ministra Kultury na mocy Porozumienia Nr 103/5720/DWS/Śr.S/2004/ z dnia 24 września 2004 roku</t>
  </si>
  <si>
    <t>1) środki finansowe przepływające przez budżet Województwa</t>
  </si>
  <si>
    <t>2) w roku 2006 r. wielkości ujęte w budżecie Województwa</t>
  </si>
  <si>
    <t>A</t>
  </si>
  <si>
    <t>B</t>
  </si>
  <si>
    <t>C</t>
  </si>
  <si>
    <r>
      <t>A</t>
    </r>
    <r>
      <rPr>
        <sz val="8"/>
        <color indexed="8"/>
        <rFont val="Times New Roman CE"/>
        <family val="1"/>
      </rPr>
      <t xml:space="preserve"> - Stan przed zmianą</t>
    </r>
  </si>
  <si>
    <r>
      <t>B</t>
    </r>
    <r>
      <rPr>
        <sz val="8"/>
        <color indexed="8"/>
        <rFont val="Times New Roman CE"/>
        <family val="1"/>
      </rPr>
      <t xml:space="preserve"> - Zmiana</t>
    </r>
  </si>
  <si>
    <r>
      <t>C</t>
    </r>
    <r>
      <rPr>
        <sz val="8"/>
        <color indexed="8"/>
        <rFont val="Times New Roman CE"/>
        <family val="1"/>
      </rPr>
      <t xml:space="preserve"> - Stan po zmianie</t>
    </r>
  </si>
  <si>
    <t>Priotytet 4</t>
  </si>
  <si>
    <t xml:space="preserve">Pomoc techniczna </t>
  </si>
  <si>
    <t>Działanie 4.3</t>
  </si>
  <si>
    <t>Działania informacyjne i promocyjne</t>
  </si>
  <si>
    <t>411;415</t>
  </si>
  <si>
    <t>750             75018</t>
  </si>
  <si>
    <t>Nr   /   /2006 z dnia        2006 r.</t>
  </si>
  <si>
    <r>
      <t xml:space="preserve">wydatki łączne
</t>
    </r>
    <r>
      <rPr>
        <i/>
        <sz val="8"/>
        <color indexed="8"/>
        <rFont val="Times New Roman"/>
        <family val="1"/>
      </rPr>
      <t>kol. 11+14</t>
    </r>
  </si>
  <si>
    <r>
      <t xml:space="preserve">UE     </t>
    </r>
    <r>
      <rPr>
        <i/>
        <sz val="8"/>
        <color indexed="8"/>
        <rFont val="Times New Roman"/>
        <family val="1"/>
      </rPr>
      <t xml:space="preserve"> kol.12+13</t>
    </r>
  </si>
  <si>
    <r>
      <t xml:space="preserve">Publiczny Wkład
Krajowy
</t>
    </r>
    <r>
      <rPr>
        <i/>
        <sz val="8"/>
        <color indexed="8"/>
        <rFont val="Times New Roman"/>
        <family val="1"/>
      </rPr>
      <t>kol. 15+17+18</t>
    </r>
  </si>
  <si>
    <t>- oznacza</t>
  </si>
  <si>
    <t>kol. 8 - "wydatki poniesione ogółem" - wykazano kwotę poniesionych wydatków w 2004 roku i planowanych do poniesienia w 2005 roku. Po rozliczeniu roku budżetowego 2005 wykazana kwota zostanie urealniona i uwzględni faktycznie poniesione wydatki do roku 2005 włącznie.</t>
  </si>
  <si>
    <r>
      <t>W załączniku</t>
    </r>
    <r>
      <rPr>
        <b/>
        <sz val="12"/>
        <color indexed="8"/>
        <rFont val="Times New Roman CE"/>
        <family val="0"/>
      </rPr>
      <t xml:space="preserve"> Nr 8 "Działania i projekty realizowane w ramach Zintegrowanego Programu Operacyjnego Rozwoju Regionalnego w 2006 roku"</t>
    </r>
    <r>
      <rPr>
        <sz val="12"/>
        <color indexed="8"/>
        <rFont val="Times New Roman CE"/>
        <family val="0"/>
      </rPr>
      <t xml:space="preserve"> do Uchwały Nr XLII/598/05 Sejmiku Województwa Kujawsko-Pomorskiego z dnia 29 grudnia 2005 r. w sprawie uchwalenia budżetu Województwa Kujawsko-Pomorskiego na 2006 r. (z późn. zm.) wprowadza się następujące zmiany:</t>
    </r>
  </si>
  <si>
    <t>do Uchwały Sejmiku Województwa</t>
  </si>
  <si>
    <t>Działanie 4.1</t>
  </si>
  <si>
    <t>Działanie 4.2</t>
  </si>
  <si>
    <t>Wsparcie procesu wdrażania ZPORR - wydatki limitowane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</si>
</sst>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"/>
    <numFmt numFmtId="171" formatCode="#,##0.000"/>
    <numFmt numFmtId="172" formatCode="#,##0.0000"/>
    <numFmt numFmtId="173" formatCode="0.0000"/>
    <numFmt numFmtId="174" formatCode="0.000"/>
    <numFmt numFmtId="175" formatCode="0.0"/>
    <numFmt numFmtId="176" formatCode="0.00000"/>
    <numFmt numFmtId="177" formatCode="#,##0.00\ &quot;zł&quot;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_ ;\-#,##0\ "/>
    <numFmt numFmtId="182" formatCode="_-* #,##0.0000\ _z_ł_-;\-* #,##0.0000\ _z_ł_-;_-* &quot;-&quot;??\ _z_ł_-;_-@_-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</numFmts>
  <fonts count="66"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0"/>
      <name val="Arial CE"/>
      <family val="0"/>
    </font>
    <font>
      <b/>
      <i/>
      <sz val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Arial CE"/>
      <family val="0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8"/>
      <color indexed="8"/>
      <name val="Arial CE"/>
      <family val="0"/>
    </font>
    <font>
      <sz val="11"/>
      <color indexed="8"/>
      <name val="Times New Roman CE"/>
      <family val="1"/>
    </font>
    <font>
      <sz val="11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8"/>
      <color indexed="8"/>
      <name val="Times New Roman CE"/>
      <family val="1"/>
    </font>
    <font>
      <b/>
      <sz val="12"/>
      <color indexed="8"/>
      <name val="Times New Roman CE"/>
      <family val="0"/>
    </font>
    <font>
      <sz val="12"/>
      <color indexed="8"/>
      <name val="Times New Roman"/>
      <family val="1"/>
    </font>
    <font>
      <b/>
      <i/>
      <sz val="10"/>
      <color indexed="8"/>
      <name val="Times New Roman CE"/>
      <family val="0"/>
    </font>
    <font>
      <sz val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i/>
      <sz val="12"/>
      <name val="Times New Roman CE"/>
      <family val="1"/>
    </font>
    <font>
      <b/>
      <sz val="18"/>
      <name val="Times New Roman CE"/>
      <family val="1"/>
    </font>
    <font>
      <u val="single"/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 CE"/>
      <family val="1"/>
    </font>
    <font>
      <sz val="9"/>
      <name val="Arial CE"/>
      <family val="0"/>
    </font>
    <font>
      <i/>
      <sz val="8"/>
      <name val="Times New Roman CE"/>
      <family val="1"/>
    </font>
    <font>
      <sz val="10"/>
      <color indexed="12"/>
      <name val="Times New Roman CE"/>
      <family val="1"/>
    </font>
    <font>
      <sz val="10"/>
      <color indexed="40"/>
      <name val="Times New Roman CE"/>
      <family val="1"/>
    </font>
    <font>
      <sz val="10"/>
      <color indexed="48"/>
      <name val="Times New Roman CE"/>
      <family val="1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0"/>
      <name val="Times New Roman"/>
      <family val="1"/>
    </font>
    <font>
      <i/>
      <sz val="10"/>
      <color indexed="40"/>
      <name val="Times New Roman CE"/>
      <family val="1"/>
    </font>
    <font>
      <sz val="8"/>
      <name val="Arial"/>
      <family val="0"/>
    </font>
    <font>
      <i/>
      <sz val="9"/>
      <name val="Times New Roman CE"/>
      <family val="0"/>
    </font>
    <font>
      <b/>
      <sz val="7"/>
      <name val="Times New Roman CE"/>
      <family val="0"/>
    </font>
    <font>
      <b/>
      <u val="single"/>
      <sz val="14"/>
      <name val="Times New Roman CE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2">
    <xf numFmtId="0" fontId="0" fillId="0" borderId="0" xfId="0" applyAlignment="1">
      <alignment/>
    </xf>
    <xf numFmtId="43" fontId="1" fillId="0" borderId="1" xfId="15" applyFont="1" applyFill="1" applyBorder="1" applyAlignment="1">
      <alignment horizontal="left" indent="2"/>
    </xf>
    <xf numFmtId="43" fontId="1" fillId="0" borderId="2" xfId="15" applyFont="1" applyFill="1" applyBorder="1" applyAlignment="1">
      <alignment horizontal="center"/>
    </xf>
    <xf numFmtId="3" fontId="10" fillId="0" borderId="3" xfId="15" applyNumberFormat="1" applyFont="1" applyFill="1" applyBorder="1" applyAlignment="1">
      <alignment horizontal="right"/>
    </xf>
    <xf numFmtId="43" fontId="1" fillId="0" borderId="1" xfId="15" applyFont="1" applyFill="1" applyBorder="1" applyAlignment="1">
      <alignment horizontal="center"/>
    </xf>
    <xf numFmtId="3" fontId="10" fillId="0" borderId="1" xfId="15" applyNumberFormat="1" applyFont="1" applyFill="1" applyBorder="1" applyAlignment="1">
      <alignment horizontal="right"/>
    </xf>
    <xf numFmtId="43" fontId="1" fillId="0" borderId="4" xfId="15" applyFont="1" applyFill="1" applyBorder="1" applyAlignment="1">
      <alignment/>
    </xf>
    <xf numFmtId="3" fontId="10" fillId="0" borderId="3" xfId="15" applyNumberFormat="1" applyFont="1" applyFill="1" applyBorder="1" applyAlignment="1">
      <alignment/>
    </xf>
    <xf numFmtId="3" fontId="10" fillId="0" borderId="3" xfId="15" applyNumberFormat="1" applyFont="1" applyFill="1" applyBorder="1" applyAlignment="1">
      <alignment horizontal="right" wrapText="1"/>
    </xf>
    <xf numFmtId="3" fontId="1" fillId="0" borderId="3" xfId="15" applyNumberFormat="1" applyFont="1" applyFill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" fillId="0" borderId="6" xfId="15" applyNumberFormat="1" applyFont="1" applyFill="1" applyBorder="1" applyAlignment="1">
      <alignment horizontal="right" wrapText="1"/>
    </xf>
    <xf numFmtId="43" fontId="10" fillId="0" borderId="7" xfId="15" applyFont="1" applyFill="1" applyBorder="1" applyAlignment="1">
      <alignment horizontal="center"/>
    </xf>
    <xf numFmtId="3" fontId="10" fillId="0" borderId="8" xfId="15" applyNumberFormat="1" applyFont="1" applyFill="1" applyBorder="1" applyAlignment="1">
      <alignment horizontal="right" wrapText="1"/>
    </xf>
    <xf numFmtId="3" fontId="10" fillId="0" borderId="8" xfId="15" applyNumberFormat="1" applyFont="1" applyFill="1" applyBorder="1" applyAlignment="1">
      <alignment/>
    </xf>
    <xf numFmtId="3" fontId="10" fillId="0" borderId="3" xfId="15" applyNumberFormat="1" applyFont="1" applyFill="1" applyBorder="1" applyAlignment="1">
      <alignment/>
    </xf>
    <xf numFmtId="3" fontId="10" fillId="0" borderId="5" xfId="15" applyNumberFormat="1" applyFont="1" applyFill="1" applyBorder="1" applyAlignment="1">
      <alignment horizontal="right"/>
    </xf>
    <xf numFmtId="10" fontId="1" fillId="0" borderId="1" xfId="26" applyNumberFormat="1" applyFont="1" applyFill="1" applyBorder="1" applyAlignment="1">
      <alignment/>
    </xf>
    <xf numFmtId="3" fontId="10" fillId="0" borderId="9" xfId="15" applyNumberFormat="1" applyFont="1" applyFill="1" applyBorder="1" applyAlignment="1">
      <alignment horizontal="right"/>
    </xf>
    <xf numFmtId="10" fontId="1" fillId="0" borderId="9" xfId="26" applyNumberFormat="1" applyFont="1" applyFill="1" applyBorder="1" applyAlignment="1">
      <alignment/>
    </xf>
    <xf numFmtId="10" fontId="1" fillId="0" borderId="10" xfId="26" applyNumberFormat="1" applyFont="1" applyFill="1" applyBorder="1" applyAlignment="1">
      <alignment/>
    </xf>
    <xf numFmtId="0" fontId="15" fillId="0" borderId="0" xfId="19" applyFont="1" applyAlignment="1">
      <alignment horizontal="left" vertical="center"/>
      <protection/>
    </xf>
    <xf numFmtId="0" fontId="15" fillId="0" borderId="0" xfId="19" applyFont="1" applyAlignment="1">
      <alignment horizontal="left" vertical="center" wrapText="1"/>
      <protection/>
    </xf>
    <xf numFmtId="0" fontId="16" fillId="0" borderId="0" xfId="19" applyFont="1" applyAlignment="1">
      <alignment horizontal="center" vertical="center"/>
      <protection/>
    </xf>
    <xf numFmtId="4" fontId="16" fillId="0" borderId="0" xfId="19" applyNumberFormat="1" applyFont="1" applyAlignment="1">
      <alignment horizontal="center" vertical="center" wrapText="1"/>
      <protection/>
    </xf>
    <xf numFmtId="0" fontId="16" fillId="0" borderId="0" xfId="19" applyFont="1" applyAlignment="1">
      <alignment horizontal="center" vertical="center" wrapText="1"/>
      <protection/>
    </xf>
    <xf numFmtId="3" fontId="16" fillId="0" borderId="0" xfId="19" applyNumberFormat="1" applyFont="1" applyAlignment="1">
      <alignment horizontal="center" vertical="center"/>
      <protection/>
    </xf>
    <xf numFmtId="3" fontId="17" fillId="0" borderId="0" xfId="19" applyNumberFormat="1" applyFont="1" applyAlignment="1">
      <alignment horizontal="center" vertical="center"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3" fontId="22" fillId="0" borderId="0" xfId="19" applyNumberFormat="1" applyFont="1" applyAlignment="1">
      <alignment horizontal="center" vertical="center"/>
      <protection/>
    </xf>
    <xf numFmtId="4" fontId="22" fillId="0" borderId="0" xfId="19" applyNumberFormat="1" applyFont="1" applyAlignment="1">
      <alignment horizontal="center" vertical="center"/>
      <protection/>
    </xf>
    <xf numFmtId="0" fontId="26" fillId="0" borderId="0" xfId="0" applyFont="1" applyAlignment="1">
      <alignment/>
    </xf>
    <xf numFmtId="0" fontId="19" fillId="0" borderId="0" xfId="19" applyFont="1" applyBorder="1" applyAlignment="1">
      <alignment horizontal="center" vertical="center"/>
      <protection/>
    </xf>
    <xf numFmtId="3" fontId="15" fillId="0" borderId="0" xfId="19" applyNumberFormat="1" applyFont="1" applyFill="1" applyBorder="1" applyAlignment="1">
      <alignment horizontal="center" vertical="center"/>
      <protection/>
    </xf>
    <xf numFmtId="0" fontId="19" fillId="0" borderId="11" xfId="19" applyFont="1" applyBorder="1" applyAlignment="1">
      <alignment horizontal="center" vertical="center"/>
      <protection/>
    </xf>
    <xf numFmtId="0" fontId="18" fillId="2" borderId="0" xfId="0" applyFont="1" applyFill="1" applyAlignment="1">
      <alignment/>
    </xf>
    <xf numFmtId="0" fontId="16" fillId="0" borderId="0" xfId="19" applyFont="1" applyFill="1" applyAlignment="1">
      <alignment horizontal="center" vertical="center"/>
      <protection/>
    </xf>
    <xf numFmtId="4" fontId="22" fillId="0" borderId="0" xfId="19" applyNumberFormat="1" applyFont="1" applyFill="1" applyAlignment="1">
      <alignment horizontal="left" vertical="center"/>
      <protection/>
    </xf>
    <xf numFmtId="3" fontId="16" fillId="0" borderId="0" xfId="19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12" xfId="19" applyFont="1" applyBorder="1" applyAlignment="1">
      <alignment horizontal="center" vertical="center"/>
      <protection/>
    </xf>
    <xf numFmtId="3" fontId="15" fillId="0" borderId="10" xfId="19" applyNumberFormat="1" applyFont="1" applyFill="1" applyBorder="1" applyAlignment="1">
      <alignment horizontal="center" vertical="center" wrapText="1"/>
      <protection/>
    </xf>
    <xf numFmtId="0" fontId="29" fillId="0" borderId="10" xfId="19" applyFont="1" applyFill="1" applyBorder="1" applyAlignment="1">
      <alignment horizontal="center" vertical="center" wrapText="1"/>
      <protection/>
    </xf>
    <xf numFmtId="3" fontId="30" fillId="0" borderId="13" xfId="19" applyNumberFormat="1" applyFont="1" applyBorder="1" applyAlignment="1">
      <alignment horizontal="center" vertical="center" wrapText="1"/>
      <protection/>
    </xf>
    <xf numFmtId="0" fontId="31" fillId="0" borderId="14" xfId="19" applyFont="1" applyBorder="1" applyAlignment="1">
      <alignment horizontal="center" vertical="center" wrapText="1"/>
      <protection/>
    </xf>
    <xf numFmtId="0" fontId="31" fillId="0" borderId="15" xfId="19" applyFont="1" applyBorder="1" applyAlignment="1">
      <alignment horizontal="center" vertical="center" wrapText="1"/>
      <protection/>
    </xf>
    <xf numFmtId="0" fontId="31" fillId="0" borderId="16" xfId="19" applyFont="1" applyBorder="1" applyAlignment="1">
      <alignment horizontal="center" vertical="center" wrapText="1"/>
      <protection/>
    </xf>
    <xf numFmtId="0" fontId="31" fillId="0" borderId="10" xfId="19" applyFont="1" applyFill="1" applyBorder="1" applyAlignment="1">
      <alignment horizontal="center" vertical="center" wrapText="1"/>
      <protection/>
    </xf>
    <xf numFmtId="0" fontId="31" fillId="0" borderId="17" xfId="19" applyFont="1" applyBorder="1" applyAlignment="1">
      <alignment horizontal="center" vertical="center" wrapText="1"/>
      <protection/>
    </xf>
    <xf numFmtId="3" fontId="29" fillId="0" borderId="10" xfId="19" applyNumberFormat="1" applyFont="1" applyFill="1" applyBorder="1" applyAlignment="1">
      <alignment horizontal="center" vertical="center" wrapText="1"/>
      <protection/>
    </xf>
    <xf numFmtId="3" fontId="27" fillId="0" borderId="18" xfId="19" applyNumberFormat="1" applyFont="1" applyFill="1" applyBorder="1" applyAlignment="1">
      <alignment horizontal="center" vertical="center" wrapText="1"/>
      <protection/>
    </xf>
    <xf numFmtId="3" fontId="27" fillId="0" borderId="1" xfId="19" applyNumberFormat="1" applyFont="1" applyFill="1" applyBorder="1" applyAlignment="1">
      <alignment horizontal="center" vertical="center" wrapText="1"/>
      <protection/>
    </xf>
    <xf numFmtId="3" fontId="27" fillId="0" borderId="3" xfId="19" applyNumberFormat="1" applyFont="1" applyFill="1" applyBorder="1" applyAlignment="1">
      <alignment horizontal="center" vertical="center" wrapText="1"/>
      <protection/>
    </xf>
    <xf numFmtId="3" fontId="35" fillId="0" borderId="10" xfId="19" applyNumberFormat="1" applyFont="1" applyFill="1" applyBorder="1" applyAlignment="1">
      <alignment horizontal="center" vertical="center" wrapText="1"/>
      <protection/>
    </xf>
    <xf numFmtId="3" fontId="15" fillId="0" borderId="0" xfId="19" applyNumberFormat="1" applyFont="1" applyBorder="1" applyAlignment="1">
      <alignment horizontal="center" vertical="center"/>
      <protection/>
    </xf>
    <xf numFmtId="3" fontId="23" fillId="0" borderId="0" xfId="0" applyNumberFormat="1" applyFont="1" applyAlignment="1">
      <alignment horizontal="center" vertical="center"/>
    </xf>
    <xf numFmtId="3" fontId="15" fillId="0" borderId="11" xfId="19" applyNumberFormat="1" applyFont="1" applyFill="1" applyBorder="1" applyAlignment="1">
      <alignment horizontal="center" vertical="center"/>
      <protection/>
    </xf>
    <xf numFmtId="3" fontId="15" fillId="0" borderId="19" xfId="19" applyNumberFormat="1" applyFont="1" applyFill="1" applyBorder="1" applyAlignment="1">
      <alignment horizontal="center" vertical="center"/>
      <protection/>
    </xf>
    <xf numFmtId="3" fontId="15" fillId="0" borderId="20" xfId="19" applyNumberFormat="1" applyFont="1" applyFill="1" applyBorder="1" applyAlignment="1">
      <alignment horizontal="center" vertical="center"/>
      <protection/>
    </xf>
    <xf numFmtId="3" fontId="18" fillId="0" borderId="0" xfId="0" applyNumberFormat="1" applyFont="1" applyAlignment="1">
      <alignment/>
    </xf>
    <xf numFmtId="0" fontId="30" fillId="0" borderId="21" xfId="0" applyFont="1" applyFill="1" applyBorder="1" applyAlignment="1">
      <alignment horizontal="center" vertical="center" wrapText="1"/>
    </xf>
    <xf numFmtId="3" fontId="15" fillId="0" borderId="5" xfId="19" applyNumberFormat="1" applyFont="1" applyFill="1" applyBorder="1" applyAlignment="1">
      <alignment horizontal="center" vertical="center"/>
      <protection/>
    </xf>
    <xf numFmtId="3" fontId="15" fillId="0" borderId="9" xfId="19" applyNumberFormat="1" applyFont="1" applyFill="1" applyBorder="1" applyAlignment="1">
      <alignment horizontal="center" vertical="center"/>
      <protection/>
    </xf>
    <xf numFmtId="3" fontId="15" fillId="0" borderId="22" xfId="19" applyNumberFormat="1" applyFont="1" applyFill="1" applyBorder="1" applyAlignment="1">
      <alignment horizontal="center" vertical="center"/>
      <protection/>
    </xf>
    <xf numFmtId="3" fontId="15" fillId="0" borderId="23" xfId="19" applyNumberFormat="1" applyFont="1" applyFill="1" applyBorder="1" applyAlignment="1">
      <alignment horizontal="center" vertical="center"/>
      <protection/>
    </xf>
    <xf numFmtId="3" fontId="30" fillId="0" borderId="24" xfId="19" applyNumberFormat="1" applyFont="1" applyBorder="1" applyAlignment="1">
      <alignment horizontal="center" vertical="center"/>
      <protection/>
    </xf>
    <xf numFmtId="3" fontId="30" fillId="0" borderId="25" xfId="19" applyNumberFormat="1" applyFont="1" applyBorder="1" applyAlignment="1">
      <alignment horizontal="center" vertical="center"/>
      <protection/>
    </xf>
    <xf numFmtId="3" fontId="15" fillId="0" borderId="26" xfId="0" applyNumberFormat="1" applyFont="1" applyBorder="1" applyAlignment="1">
      <alignment horizontal="center" vertical="center"/>
    </xf>
    <xf numFmtId="0" fontId="19" fillId="0" borderId="27" xfId="19" applyFont="1" applyBorder="1" applyAlignment="1">
      <alignment horizontal="center" vertical="center" wrapText="1"/>
      <protection/>
    </xf>
    <xf numFmtId="0" fontId="19" fillId="0" borderId="28" xfId="19" applyFont="1" applyBorder="1" applyAlignment="1">
      <alignment horizontal="center" vertical="center" wrapText="1"/>
      <protection/>
    </xf>
    <xf numFmtId="3" fontId="15" fillId="0" borderId="28" xfId="0" applyNumberFormat="1" applyFont="1" applyBorder="1" applyAlignment="1">
      <alignment horizontal="center" vertical="center"/>
    </xf>
    <xf numFmtId="0" fontId="31" fillId="4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Fill="1" applyAlignment="1">
      <alignment/>
    </xf>
    <xf numFmtId="3" fontId="33" fillId="4" borderId="29" xfId="0" applyNumberFormat="1" applyFont="1" applyFill="1" applyBorder="1" applyAlignment="1">
      <alignment horizontal="center" vertical="center" wrapText="1"/>
    </xf>
    <xf numFmtId="3" fontId="33" fillId="4" borderId="29" xfId="19" applyNumberFormat="1" applyFont="1" applyFill="1" applyBorder="1" applyAlignment="1">
      <alignment horizontal="center" vertical="center"/>
      <protection/>
    </xf>
    <xf numFmtId="3" fontId="27" fillId="4" borderId="29" xfId="19" applyNumberFormat="1" applyFont="1" applyFill="1" applyBorder="1" applyAlignment="1">
      <alignment horizontal="center" vertical="center" wrapText="1"/>
      <protection/>
    </xf>
    <xf numFmtId="3" fontId="33" fillId="4" borderId="29" xfId="19" applyNumberFormat="1" applyFont="1" applyFill="1" applyBorder="1" applyAlignment="1">
      <alignment horizontal="center" vertical="center" wrapText="1"/>
      <protection/>
    </xf>
    <xf numFmtId="3" fontId="33" fillId="4" borderId="30" xfId="19" applyNumberFormat="1" applyFont="1" applyFill="1" applyBorder="1" applyAlignment="1">
      <alignment horizontal="center" vertical="center" wrapText="1"/>
      <protection/>
    </xf>
    <xf numFmtId="3" fontId="33" fillId="4" borderId="30" xfId="19" applyNumberFormat="1" applyFont="1" applyFill="1" applyBorder="1" applyAlignment="1">
      <alignment horizontal="center" vertical="center"/>
      <protection/>
    </xf>
    <xf numFmtId="3" fontId="33" fillId="4" borderId="31" xfId="19" applyNumberFormat="1" applyFont="1" applyFill="1" applyBorder="1" applyAlignment="1">
      <alignment horizontal="center" vertical="center" wrapText="1"/>
      <protection/>
    </xf>
    <xf numFmtId="3" fontId="33" fillId="4" borderId="31" xfId="0" applyNumberFormat="1" applyFont="1" applyFill="1" applyBorder="1" applyAlignment="1">
      <alignment horizontal="center" vertical="center" wrapText="1"/>
    </xf>
    <xf numFmtId="3" fontId="33" fillId="0" borderId="32" xfId="19" applyNumberFormat="1" applyFont="1" applyBorder="1" applyAlignment="1">
      <alignment horizontal="center" vertical="center" wrapText="1"/>
      <protection/>
    </xf>
    <xf numFmtId="3" fontId="33" fillId="4" borderId="33" xfId="19" applyNumberFormat="1" applyFont="1" applyFill="1" applyBorder="1" applyAlignment="1">
      <alignment horizontal="center" vertical="center" wrapText="1"/>
      <protection/>
    </xf>
    <xf numFmtId="3" fontId="33" fillId="4" borderId="34" xfId="19" applyNumberFormat="1" applyFont="1" applyFill="1" applyBorder="1" applyAlignment="1">
      <alignment horizontal="center" vertical="center"/>
      <protection/>
    </xf>
    <xf numFmtId="3" fontId="36" fillId="0" borderId="33" xfId="19" applyNumberFormat="1" applyFont="1" applyFill="1" applyBorder="1" applyAlignment="1">
      <alignment horizontal="center" vertical="center" wrapText="1"/>
      <protection/>
    </xf>
    <xf numFmtId="3" fontId="33" fillId="0" borderId="29" xfId="0" applyNumberFormat="1" applyFont="1" applyBorder="1" applyAlignment="1">
      <alignment horizontal="center" vertical="center" wrapText="1"/>
    </xf>
    <xf numFmtId="3" fontId="33" fillId="0" borderId="29" xfId="0" applyNumberFormat="1" applyFont="1" applyFill="1" applyBorder="1" applyAlignment="1">
      <alignment horizontal="center" vertical="center" wrapText="1"/>
    </xf>
    <xf numFmtId="3" fontId="33" fillId="4" borderId="34" xfId="19" applyNumberFormat="1" applyFont="1" applyFill="1" applyBorder="1" applyAlignment="1">
      <alignment horizontal="center" vertical="center" wrapText="1"/>
      <protection/>
    </xf>
    <xf numFmtId="3" fontId="33" fillId="0" borderId="35" xfId="19" applyNumberFormat="1" applyFont="1" applyBorder="1" applyAlignment="1">
      <alignment horizontal="center" vertical="center" wrapText="1"/>
      <protection/>
    </xf>
    <xf numFmtId="3" fontId="33" fillId="4" borderId="36" xfId="19" applyNumberFormat="1" applyFont="1" applyFill="1" applyBorder="1" applyAlignment="1">
      <alignment horizontal="center" vertical="center" wrapText="1"/>
      <protection/>
    </xf>
    <xf numFmtId="3" fontId="33" fillId="4" borderId="37" xfId="19" applyNumberFormat="1" applyFont="1" applyFill="1" applyBorder="1" applyAlignment="1">
      <alignment horizontal="center" vertical="center" wrapText="1"/>
      <protection/>
    </xf>
    <xf numFmtId="3" fontId="33" fillId="4" borderId="38" xfId="19" applyNumberFormat="1" applyFont="1" applyFill="1" applyBorder="1" applyAlignment="1">
      <alignment horizontal="center" vertical="center" wrapText="1"/>
      <protection/>
    </xf>
    <xf numFmtId="3" fontId="33" fillId="4" borderId="39" xfId="19" applyNumberFormat="1" applyFont="1" applyFill="1" applyBorder="1" applyAlignment="1">
      <alignment horizontal="center" vertical="center" wrapText="1"/>
      <protection/>
    </xf>
    <xf numFmtId="0" fontId="20" fillId="0" borderId="0" xfId="19" applyFont="1" applyBorder="1" applyAlignment="1">
      <alignment horizontal="left" vertical="center"/>
      <protection/>
    </xf>
    <xf numFmtId="3" fontId="33" fillId="4" borderId="37" xfId="19" applyNumberFormat="1" applyFont="1" applyFill="1" applyBorder="1" applyAlignment="1">
      <alignment horizontal="center" vertical="center"/>
      <protection/>
    </xf>
    <xf numFmtId="3" fontId="33" fillId="0" borderId="35" xfId="19" applyNumberFormat="1" applyFont="1" applyFill="1" applyBorder="1" applyAlignment="1">
      <alignment horizontal="center" vertical="center" wrapText="1"/>
      <protection/>
    </xf>
    <xf numFmtId="3" fontId="33" fillId="0" borderId="38" xfId="19" applyNumberFormat="1" applyFont="1" applyBorder="1" applyAlignment="1">
      <alignment horizontal="center" vertical="center" wrapText="1"/>
      <protection/>
    </xf>
    <xf numFmtId="3" fontId="33" fillId="0" borderId="31" xfId="19" applyNumberFormat="1" applyFont="1" applyBorder="1" applyAlignment="1">
      <alignment horizontal="center" vertical="center" wrapText="1"/>
      <protection/>
    </xf>
    <xf numFmtId="3" fontId="33" fillId="0" borderId="30" xfId="19" applyNumberFormat="1" applyFont="1" applyFill="1" applyBorder="1" applyAlignment="1">
      <alignment horizontal="center" vertical="center" wrapText="1"/>
      <protection/>
    </xf>
    <xf numFmtId="3" fontId="33" fillId="0" borderId="31" xfId="19" applyNumberFormat="1" applyFont="1" applyFill="1" applyBorder="1" applyAlignment="1">
      <alignment horizontal="center" vertical="center" wrapText="1"/>
      <protection/>
    </xf>
    <xf numFmtId="3" fontId="33" fillId="0" borderId="36" xfId="19" applyNumberFormat="1" applyFont="1" applyFill="1" applyBorder="1" applyAlignment="1">
      <alignment horizontal="center" vertical="center" wrapText="1"/>
      <protection/>
    </xf>
    <xf numFmtId="3" fontId="33" fillId="0" borderId="38" xfId="19" applyNumberFormat="1" applyFont="1" applyFill="1" applyBorder="1" applyAlignment="1">
      <alignment horizontal="center" vertical="center" wrapText="1"/>
      <protection/>
    </xf>
    <xf numFmtId="3" fontId="33" fillId="0" borderId="36" xfId="19" applyNumberFormat="1" applyFont="1" applyBorder="1" applyAlignment="1">
      <alignment horizontal="center" vertical="center" wrapText="1"/>
      <protection/>
    </xf>
    <xf numFmtId="3" fontId="33" fillId="0" borderId="31" xfId="0" applyNumberFormat="1" applyFont="1" applyBorder="1" applyAlignment="1">
      <alignment horizontal="center" vertical="center" wrapText="1"/>
    </xf>
    <xf numFmtId="3" fontId="33" fillId="0" borderId="30" xfId="0" applyNumberFormat="1" applyFont="1" applyBorder="1" applyAlignment="1">
      <alignment horizontal="center" vertical="center" wrapText="1"/>
    </xf>
    <xf numFmtId="3" fontId="33" fillId="4" borderId="30" xfId="0" applyNumberFormat="1" applyFont="1" applyFill="1" applyBorder="1" applyAlignment="1">
      <alignment horizontal="center" vertical="center" wrapText="1"/>
    </xf>
    <xf numFmtId="3" fontId="33" fillId="0" borderId="31" xfId="0" applyNumberFormat="1" applyFont="1" applyFill="1" applyBorder="1" applyAlignment="1">
      <alignment horizontal="center" vertical="center" wrapText="1"/>
    </xf>
    <xf numFmtId="3" fontId="27" fillId="4" borderId="40" xfId="19" applyNumberFormat="1" applyFont="1" applyFill="1" applyBorder="1" applyAlignment="1">
      <alignment horizontal="center" vertical="center" wrapText="1"/>
      <protection/>
    </xf>
    <xf numFmtId="3" fontId="27" fillId="4" borderId="30" xfId="19" applyNumberFormat="1" applyFont="1" applyFill="1" applyBorder="1" applyAlignment="1">
      <alignment horizontal="center" vertical="center" wrapText="1"/>
      <protection/>
    </xf>
    <xf numFmtId="3" fontId="27" fillId="4" borderId="41" xfId="19" applyNumberFormat="1" applyFont="1" applyFill="1" applyBorder="1" applyAlignment="1">
      <alignment horizontal="center" vertical="center" wrapText="1"/>
      <protection/>
    </xf>
    <xf numFmtId="3" fontId="27" fillId="4" borderId="41" xfId="0" applyNumberFormat="1" applyFont="1" applyFill="1" applyBorder="1" applyAlignment="1">
      <alignment horizontal="center" vertical="center" wrapText="1"/>
    </xf>
    <xf numFmtId="3" fontId="27" fillId="0" borderId="30" xfId="19" applyNumberFormat="1" applyFont="1" applyFill="1" applyBorder="1" applyAlignment="1">
      <alignment horizontal="center" vertical="center" wrapText="1"/>
      <protection/>
    </xf>
    <xf numFmtId="3" fontId="27" fillId="0" borderId="31" xfId="19" applyNumberFormat="1" applyFont="1" applyFill="1" applyBorder="1" applyAlignment="1">
      <alignment horizontal="center" vertical="center" wrapText="1"/>
      <protection/>
    </xf>
    <xf numFmtId="3" fontId="27" fillId="0" borderId="30" xfId="19" applyNumberFormat="1" applyFont="1" applyBorder="1" applyAlignment="1">
      <alignment horizontal="center" vertical="center" wrapText="1"/>
      <protection/>
    </xf>
    <xf numFmtId="3" fontId="27" fillId="0" borderId="31" xfId="19" applyNumberFormat="1" applyFont="1" applyBorder="1" applyAlignment="1">
      <alignment horizontal="center" vertical="center" wrapText="1"/>
      <protection/>
    </xf>
    <xf numFmtId="3" fontId="27" fillId="0" borderId="41" xfId="0" applyNumberFormat="1" applyFont="1" applyBorder="1" applyAlignment="1">
      <alignment horizontal="center" vertical="center" wrapText="1"/>
    </xf>
    <xf numFmtId="3" fontId="27" fillId="4" borderId="31" xfId="19" applyNumberFormat="1" applyFont="1" applyFill="1" applyBorder="1" applyAlignment="1">
      <alignment horizontal="center" vertical="center" wrapText="1"/>
      <protection/>
    </xf>
    <xf numFmtId="3" fontId="27" fillId="0" borderId="41" xfId="19" applyNumberFormat="1" applyFont="1" applyBorder="1" applyAlignment="1">
      <alignment horizontal="center" vertical="center" wrapText="1"/>
      <protection/>
    </xf>
    <xf numFmtId="3" fontId="27" fillId="4" borderId="30" xfId="19" applyNumberFormat="1" applyFont="1" applyFill="1" applyBorder="1" applyAlignment="1">
      <alignment horizontal="center" vertical="center"/>
      <protection/>
    </xf>
    <xf numFmtId="3" fontId="34" fillId="0" borderId="29" xfId="19" applyNumberFormat="1" applyFont="1" applyFill="1" applyBorder="1" applyAlignment="1">
      <alignment horizontal="center" vertical="center" wrapText="1"/>
      <protection/>
    </xf>
    <xf numFmtId="3" fontId="27" fillId="4" borderId="29" xfId="19" applyNumberFormat="1" applyFont="1" applyFill="1" applyBorder="1" applyAlignment="1">
      <alignment horizontal="center" vertical="center"/>
      <protection/>
    </xf>
    <xf numFmtId="3" fontId="34" fillId="0" borderId="40" xfId="19" applyNumberFormat="1" applyFont="1" applyFill="1" applyBorder="1" applyAlignment="1">
      <alignment horizontal="center" vertical="center" wrapText="1"/>
      <protection/>
    </xf>
    <xf numFmtId="3" fontId="27" fillId="0" borderId="29" xfId="19" applyNumberFormat="1" applyFont="1" applyBorder="1" applyAlignment="1">
      <alignment horizontal="center" vertical="center"/>
      <protection/>
    </xf>
    <xf numFmtId="3" fontId="33" fillId="4" borderId="18" xfId="19" applyNumberFormat="1" applyFont="1" applyFill="1" applyBorder="1" applyAlignment="1">
      <alignment horizontal="center" vertical="center" wrapText="1"/>
      <protection/>
    </xf>
    <xf numFmtId="3" fontId="33" fillId="4" borderId="21" xfId="19" applyNumberFormat="1" applyFont="1" applyFill="1" applyBorder="1" applyAlignment="1">
      <alignment horizontal="center" vertical="center" wrapText="1"/>
      <protection/>
    </xf>
    <xf numFmtId="3" fontId="33" fillId="4" borderId="1" xfId="19" applyNumberFormat="1" applyFont="1" applyFill="1" applyBorder="1" applyAlignment="1">
      <alignment horizontal="center" vertical="center" wrapText="1"/>
      <protection/>
    </xf>
    <xf numFmtId="3" fontId="33" fillId="4" borderId="21" xfId="0" applyNumberFormat="1" applyFont="1" applyFill="1" applyBorder="1" applyAlignment="1">
      <alignment horizontal="center" vertical="center" wrapText="1"/>
    </xf>
    <xf numFmtId="3" fontId="27" fillId="4" borderId="36" xfId="19" applyNumberFormat="1" applyFont="1" applyFill="1" applyBorder="1" applyAlignment="1">
      <alignment horizontal="center" vertical="center" wrapText="1"/>
      <protection/>
    </xf>
    <xf numFmtId="3" fontId="29" fillId="0" borderId="36" xfId="19" applyNumberFormat="1" applyFont="1" applyBorder="1" applyAlignment="1">
      <alignment horizontal="center" vertical="center" wrapText="1"/>
      <protection/>
    </xf>
    <xf numFmtId="3" fontId="29" fillId="0" borderId="30" xfId="19" applyNumberFormat="1" applyFont="1" applyBorder="1" applyAlignment="1">
      <alignment horizontal="center" vertical="center" wrapText="1"/>
      <protection/>
    </xf>
    <xf numFmtId="3" fontId="29" fillId="0" borderId="30" xfId="19" applyNumberFormat="1" applyFont="1" applyFill="1" applyBorder="1" applyAlignment="1">
      <alignment horizontal="center" vertical="center" wrapText="1"/>
      <protection/>
    </xf>
    <xf numFmtId="3" fontId="29" fillId="0" borderId="37" xfId="19" applyNumberFormat="1" applyFont="1" applyBorder="1" applyAlignment="1">
      <alignment horizontal="center" vertical="center" wrapText="1"/>
      <protection/>
    </xf>
    <xf numFmtId="3" fontId="29" fillId="0" borderId="38" xfId="19" applyNumberFormat="1" applyFont="1" applyBorder="1" applyAlignment="1">
      <alignment horizontal="center" vertical="center" wrapText="1"/>
      <protection/>
    </xf>
    <xf numFmtId="3" fontId="29" fillId="0" borderId="31" xfId="19" applyNumberFormat="1" applyFont="1" applyBorder="1" applyAlignment="1">
      <alignment horizontal="center" vertical="center" wrapText="1"/>
      <protection/>
    </xf>
    <xf numFmtId="3" fontId="29" fillId="0" borderId="31" xfId="19" applyNumberFormat="1" applyFont="1" applyFill="1" applyBorder="1" applyAlignment="1">
      <alignment horizontal="center" vertical="center" wrapText="1"/>
      <protection/>
    </xf>
    <xf numFmtId="3" fontId="29" fillId="0" borderId="39" xfId="19" applyNumberFormat="1" applyFont="1" applyBorder="1" applyAlignment="1">
      <alignment horizontal="center" vertical="center" wrapText="1"/>
      <protection/>
    </xf>
    <xf numFmtId="3" fontId="29" fillId="0" borderId="42" xfId="0" applyNumberFormat="1" applyFont="1" applyBorder="1" applyAlignment="1">
      <alignment horizontal="center" vertical="center" wrapText="1"/>
    </xf>
    <xf numFmtId="3" fontId="29" fillId="0" borderId="41" xfId="0" applyNumberFormat="1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37" xfId="0" applyNumberFormat="1" applyFont="1" applyBorder="1" applyAlignment="1">
      <alignment horizontal="center" vertical="center" wrapText="1"/>
    </xf>
    <xf numFmtId="3" fontId="29" fillId="0" borderId="38" xfId="0" applyNumberFormat="1" applyFont="1" applyBorder="1" applyAlignment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3" fontId="29" fillId="0" borderId="39" xfId="0" applyNumberFormat="1" applyFont="1" applyBorder="1" applyAlignment="1">
      <alignment horizontal="center" vertical="center" wrapText="1"/>
    </xf>
    <xf numFmtId="3" fontId="33" fillId="0" borderId="30" xfId="19" applyNumberFormat="1" applyFont="1" applyBorder="1" applyAlignment="1">
      <alignment horizontal="center" vertical="center" wrapText="1"/>
      <protection/>
    </xf>
    <xf numFmtId="3" fontId="27" fillId="4" borderId="38" xfId="19" applyNumberFormat="1" applyFont="1" applyFill="1" applyBorder="1" applyAlignment="1">
      <alignment horizontal="center" vertical="center" wrapText="1"/>
      <protection/>
    </xf>
    <xf numFmtId="3" fontId="27" fillId="4" borderId="42" xfId="19" applyNumberFormat="1" applyFont="1" applyFill="1" applyBorder="1" applyAlignment="1">
      <alignment horizontal="center" vertical="center" wrapText="1"/>
      <protection/>
    </xf>
    <xf numFmtId="3" fontId="27" fillId="4" borderId="43" xfId="19" applyNumberFormat="1" applyFont="1" applyFill="1" applyBorder="1" applyAlignment="1">
      <alignment horizontal="center" vertical="center" wrapText="1"/>
      <protection/>
    </xf>
    <xf numFmtId="3" fontId="27" fillId="4" borderId="33" xfId="19" applyNumberFormat="1" applyFont="1" applyFill="1" applyBorder="1" applyAlignment="1">
      <alignment horizontal="center" vertical="center" wrapText="1"/>
      <protection/>
    </xf>
    <xf numFmtId="3" fontId="29" fillId="0" borderId="42" xfId="19" applyNumberFormat="1" applyFont="1" applyBorder="1" applyAlignment="1">
      <alignment horizontal="center" vertical="center" wrapText="1"/>
      <protection/>
    </xf>
    <xf numFmtId="3" fontId="29" fillId="0" borderId="41" xfId="19" applyNumberFormat="1" applyFont="1" applyBorder="1" applyAlignment="1">
      <alignment horizontal="center" vertical="center" wrapText="1"/>
      <protection/>
    </xf>
    <xf numFmtId="3" fontId="29" fillId="0" borderId="43" xfId="19" applyNumberFormat="1" applyFont="1" applyBorder="1" applyAlignment="1">
      <alignment horizontal="center" vertical="center" wrapText="1"/>
      <protection/>
    </xf>
    <xf numFmtId="3" fontId="27" fillId="0" borderId="36" xfId="19" applyNumberFormat="1" applyFont="1" applyFill="1" applyBorder="1" applyAlignment="1">
      <alignment horizontal="center" vertical="center" wrapText="1"/>
      <protection/>
    </xf>
    <xf numFmtId="3" fontId="27" fillId="0" borderId="38" xfId="19" applyNumberFormat="1" applyFont="1" applyFill="1" applyBorder="1" applyAlignment="1">
      <alignment horizontal="center" vertical="center" wrapText="1"/>
      <protection/>
    </xf>
    <xf numFmtId="3" fontId="27" fillId="0" borderId="42" xfId="19" applyNumberFormat="1" applyFont="1" applyFill="1" applyBorder="1" applyAlignment="1">
      <alignment horizontal="center" vertical="center" wrapText="1"/>
      <protection/>
    </xf>
    <xf numFmtId="3" fontId="27" fillId="0" borderId="41" xfId="19" applyNumberFormat="1" applyFont="1" applyFill="1" applyBorder="1" applyAlignment="1">
      <alignment horizontal="center" vertical="center" wrapText="1"/>
      <protection/>
    </xf>
    <xf numFmtId="3" fontId="27" fillId="0" borderId="36" xfId="19" applyNumberFormat="1" applyFont="1" applyBorder="1" applyAlignment="1">
      <alignment horizontal="center" vertical="center" wrapText="1"/>
      <protection/>
    </xf>
    <xf numFmtId="3" fontId="27" fillId="0" borderId="38" xfId="19" applyNumberFormat="1" applyFont="1" applyBorder="1" applyAlignment="1">
      <alignment horizontal="center" vertical="center" wrapText="1"/>
      <protection/>
    </xf>
    <xf numFmtId="3" fontId="27" fillId="0" borderId="42" xfId="19" applyNumberFormat="1" applyFont="1" applyBorder="1" applyAlignment="1">
      <alignment horizontal="center" vertical="center" wrapText="1"/>
      <protection/>
    </xf>
    <xf numFmtId="3" fontId="33" fillId="0" borderId="30" xfId="0" applyNumberFormat="1" applyFont="1" applyFill="1" applyBorder="1" applyAlignment="1">
      <alignment horizontal="center" vertical="center" wrapText="1"/>
    </xf>
    <xf numFmtId="3" fontId="27" fillId="4" borderId="31" xfId="19" applyNumberFormat="1" applyFont="1" applyFill="1" applyBorder="1" applyAlignment="1">
      <alignment horizontal="center" vertical="center"/>
      <protection/>
    </xf>
    <xf numFmtId="3" fontId="33" fillId="4" borderId="31" xfId="19" applyNumberFormat="1" applyFont="1" applyFill="1" applyBorder="1" applyAlignment="1">
      <alignment horizontal="center" vertical="center"/>
      <protection/>
    </xf>
    <xf numFmtId="3" fontId="33" fillId="4" borderId="39" xfId="19" applyNumberFormat="1" applyFont="1" applyFill="1" applyBorder="1" applyAlignment="1">
      <alignment horizontal="center" vertical="center"/>
      <protection/>
    </xf>
    <xf numFmtId="3" fontId="27" fillId="4" borderId="41" xfId="19" applyNumberFormat="1" applyFont="1" applyFill="1" applyBorder="1" applyAlignment="1">
      <alignment horizontal="center" vertical="center"/>
      <protection/>
    </xf>
    <xf numFmtId="3" fontId="34" fillId="4" borderId="40" xfId="19" applyNumberFormat="1" applyFont="1" applyFill="1" applyBorder="1" applyAlignment="1">
      <alignment horizontal="center" vertical="center" wrapText="1"/>
      <protection/>
    </xf>
    <xf numFmtId="3" fontId="15" fillId="0" borderId="36" xfId="19" applyNumberFormat="1" applyFont="1" applyBorder="1" applyAlignment="1">
      <alignment horizontal="center" vertical="center"/>
      <protection/>
    </xf>
    <xf numFmtId="3" fontId="15" fillId="0" borderId="30" xfId="19" applyNumberFormat="1" applyFont="1" applyBorder="1" applyAlignment="1">
      <alignment horizontal="center" vertical="center"/>
      <protection/>
    </xf>
    <xf numFmtId="3" fontId="15" fillId="0" borderId="37" xfId="19" applyNumberFormat="1" applyFont="1" applyBorder="1" applyAlignment="1">
      <alignment horizontal="center" vertical="center"/>
      <protection/>
    </xf>
    <xf numFmtId="3" fontId="15" fillId="0" borderId="38" xfId="19" applyNumberFormat="1" applyFont="1" applyBorder="1" applyAlignment="1">
      <alignment horizontal="center" vertical="center"/>
      <protection/>
    </xf>
    <xf numFmtId="3" fontId="15" fillId="0" borderId="31" xfId="19" applyNumberFormat="1" applyFont="1" applyBorder="1" applyAlignment="1">
      <alignment horizontal="center" vertical="center"/>
      <protection/>
    </xf>
    <xf numFmtId="3" fontId="15" fillId="0" borderId="39" xfId="19" applyNumberFormat="1" applyFont="1" applyBorder="1" applyAlignment="1">
      <alignment horizontal="center" vertical="center"/>
      <protection/>
    </xf>
    <xf numFmtId="3" fontId="15" fillId="0" borderId="42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31" fillId="0" borderId="28" xfId="19" applyFont="1" applyBorder="1" applyAlignment="1">
      <alignment horizontal="center" vertical="center" wrapText="1"/>
      <protection/>
    </xf>
    <xf numFmtId="3" fontId="29" fillId="0" borderId="35" xfId="19" applyNumberFormat="1" applyFont="1" applyFill="1" applyBorder="1" applyAlignment="1">
      <alignment horizontal="center" vertical="center" wrapText="1"/>
      <protection/>
    </xf>
    <xf numFmtId="3" fontId="29" fillId="0" borderId="44" xfId="19" applyNumberFormat="1" applyFont="1" applyFill="1" applyBorder="1" applyAlignment="1">
      <alignment horizontal="center" vertical="center" wrapText="1"/>
      <protection/>
    </xf>
    <xf numFmtId="3" fontId="29" fillId="0" borderId="45" xfId="0" applyNumberFormat="1" applyFont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center" vertical="center" wrapText="1"/>
    </xf>
    <xf numFmtId="3" fontId="29" fillId="0" borderId="44" xfId="0" applyNumberFormat="1" applyFont="1" applyBorder="1" applyAlignment="1">
      <alignment horizontal="center" vertical="center" wrapText="1"/>
    </xf>
    <xf numFmtId="3" fontId="33" fillId="0" borderId="44" xfId="19" applyNumberFormat="1" applyFont="1" applyBorder="1" applyAlignment="1">
      <alignment horizontal="center" vertical="center" wrapText="1"/>
      <protection/>
    </xf>
    <xf numFmtId="3" fontId="27" fillId="0" borderId="45" xfId="19" applyNumberFormat="1" applyFont="1" applyBorder="1" applyAlignment="1">
      <alignment horizontal="center" vertical="center" wrapText="1"/>
      <protection/>
    </xf>
    <xf numFmtId="3" fontId="29" fillId="0" borderId="35" xfId="19" applyNumberFormat="1" applyFont="1" applyBorder="1" applyAlignment="1">
      <alignment horizontal="center" vertical="center" wrapText="1"/>
      <protection/>
    </xf>
    <xf numFmtId="3" fontId="29" fillId="0" borderId="44" xfId="19" applyNumberFormat="1" applyFont="1" applyBorder="1" applyAlignment="1">
      <alignment horizontal="center" vertical="center" wrapText="1"/>
      <protection/>
    </xf>
    <xf numFmtId="3" fontId="29" fillId="0" borderId="45" xfId="19" applyNumberFormat="1" applyFont="1" applyBorder="1" applyAlignment="1">
      <alignment horizontal="center" vertical="center" wrapText="1"/>
      <protection/>
    </xf>
    <xf numFmtId="3" fontId="33" fillId="0" borderId="44" xfId="19" applyNumberFormat="1" applyFont="1" applyFill="1" applyBorder="1" applyAlignment="1">
      <alignment horizontal="center" vertical="center" wrapText="1"/>
      <protection/>
    </xf>
    <xf numFmtId="3" fontId="27" fillId="0" borderId="45" xfId="19" applyNumberFormat="1" applyFont="1" applyFill="1" applyBorder="1" applyAlignment="1">
      <alignment horizontal="center" vertical="center" wrapText="1"/>
      <protection/>
    </xf>
    <xf numFmtId="3" fontId="33" fillId="0" borderId="35" xfId="0" applyNumberFormat="1" applyFont="1" applyBorder="1" applyAlignment="1">
      <alignment horizontal="center" vertical="center" wrapText="1"/>
    </xf>
    <xf numFmtId="3" fontId="33" fillId="0" borderId="44" xfId="0" applyNumberFormat="1" applyFont="1" applyBorder="1" applyAlignment="1">
      <alignment horizontal="center" vertical="center" wrapText="1"/>
    </xf>
    <xf numFmtId="3" fontId="27" fillId="0" borderId="45" xfId="0" applyNumberFormat="1" applyFont="1" applyBorder="1" applyAlignment="1">
      <alignment horizontal="center" vertical="center" wrapText="1"/>
    </xf>
    <xf numFmtId="3" fontId="27" fillId="0" borderId="46" xfId="19" applyNumberFormat="1" applyFont="1" applyFill="1" applyBorder="1" applyAlignment="1">
      <alignment horizontal="center" vertical="center" wrapText="1"/>
      <protection/>
    </xf>
    <xf numFmtId="3" fontId="34" fillId="0" borderId="46" xfId="19" applyNumberFormat="1" applyFont="1" applyFill="1" applyBorder="1" applyAlignment="1">
      <alignment horizontal="center" vertical="center" wrapText="1"/>
      <protection/>
    </xf>
    <xf numFmtId="3" fontId="15" fillId="0" borderId="35" xfId="19" applyNumberFormat="1" applyFont="1" applyBorder="1" applyAlignment="1">
      <alignment horizontal="center" vertical="center"/>
      <protection/>
    </xf>
    <xf numFmtId="3" fontId="15" fillId="0" borderId="44" xfId="19" applyNumberFormat="1" applyFont="1" applyBorder="1" applyAlignment="1">
      <alignment horizontal="center" vertical="center"/>
      <protection/>
    </xf>
    <xf numFmtId="3" fontId="27" fillId="4" borderId="4" xfId="19" applyNumberFormat="1" applyFont="1" applyFill="1" applyBorder="1" applyAlignment="1">
      <alignment horizontal="center" vertical="center" wrapText="1"/>
      <protection/>
    </xf>
    <xf numFmtId="3" fontId="34" fillId="0" borderId="33" xfId="19" applyNumberFormat="1" applyFont="1" applyFill="1" applyBorder="1" applyAlignment="1">
      <alignment horizontal="center" vertical="center" wrapText="1"/>
      <protection/>
    </xf>
    <xf numFmtId="3" fontId="34" fillId="4" borderId="4" xfId="19" applyNumberFormat="1" applyFont="1" applyFill="1" applyBorder="1" applyAlignment="1">
      <alignment horizontal="center" vertical="center" wrapText="1"/>
      <protection/>
    </xf>
    <xf numFmtId="3" fontId="15" fillId="4" borderId="36" xfId="19" applyNumberFormat="1" applyFont="1" applyFill="1" applyBorder="1" applyAlignment="1">
      <alignment horizontal="center" vertical="center"/>
      <protection/>
    </xf>
    <xf numFmtId="3" fontId="15" fillId="4" borderId="30" xfId="19" applyNumberFormat="1" applyFont="1" applyFill="1" applyBorder="1" applyAlignment="1">
      <alignment horizontal="center" vertical="center"/>
      <protection/>
    </xf>
    <xf numFmtId="3" fontId="15" fillId="4" borderId="37" xfId="19" applyNumberFormat="1" applyFont="1" applyFill="1" applyBorder="1" applyAlignment="1">
      <alignment horizontal="center" vertical="center"/>
      <protection/>
    </xf>
    <xf numFmtId="3" fontId="15" fillId="4" borderId="38" xfId="19" applyNumberFormat="1" applyFont="1" applyFill="1" applyBorder="1" applyAlignment="1">
      <alignment horizontal="center" vertical="center"/>
      <protection/>
    </xf>
    <xf numFmtId="3" fontId="15" fillId="4" borderId="31" xfId="19" applyNumberFormat="1" applyFont="1" applyFill="1" applyBorder="1" applyAlignment="1">
      <alignment horizontal="center" vertical="center"/>
      <protection/>
    </xf>
    <xf numFmtId="3" fontId="15" fillId="4" borderId="39" xfId="19" applyNumberFormat="1" applyFont="1" applyFill="1" applyBorder="1" applyAlignment="1">
      <alignment horizontal="center" vertical="center"/>
      <protection/>
    </xf>
    <xf numFmtId="3" fontId="15" fillId="4" borderId="42" xfId="19" applyNumberFormat="1" applyFont="1" applyFill="1" applyBorder="1" applyAlignment="1">
      <alignment horizontal="center" vertical="center"/>
      <protection/>
    </xf>
    <xf numFmtId="3" fontId="15" fillId="4" borderId="41" xfId="19" applyNumberFormat="1" applyFont="1" applyFill="1" applyBorder="1" applyAlignment="1">
      <alignment horizontal="center" vertical="center"/>
      <protection/>
    </xf>
    <xf numFmtId="3" fontId="15" fillId="4" borderId="43" xfId="19" applyNumberFormat="1" applyFont="1" applyFill="1" applyBorder="1" applyAlignment="1">
      <alignment horizontal="center" vertical="center"/>
      <protection/>
    </xf>
    <xf numFmtId="3" fontId="15" fillId="0" borderId="42" xfId="19" applyNumberFormat="1" applyFont="1" applyBorder="1" applyAlignment="1">
      <alignment horizontal="center" vertical="center"/>
      <protection/>
    </xf>
    <xf numFmtId="3" fontId="15" fillId="0" borderId="41" xfId="19" applyNumberFormat="1" applyFont="1" applyBorder="1" applyAlignment="1">
      <alignment horizontal="center" vertical="center"/>
      <protection/>
    </xf>
    <xf numFmtId="3" fontId="15" fillId="0" borderId="43" xfId="19" applyNumberFormat="1" applyFont="1" applyBorder="1" applyAlignment="1">
      <alignment horizontal="center" vertical="center"/>
      <protection/>
    </xf>
    <xf numFmtId="3" fontId="15" fillId="0" borderId="35" xfId="19" applyNumberFormat="1" applyFont="1" applyFill="1" applyBorder="1" applyAlignment="1">
      <alignment horizontal="center" vertical="center"/>
      <protection/>
    </xf>
    <xf numFmtId="3" fontId="15" fillId="0" borderId="44" xfId="19" applyNumberFormat="1" applyFont="1" applyFill="1" applyBorder="1" applyAlignment="1">
      <alignment horizontal="center" vertical="center"/>
      <protection/>
    </xf>
    <xf numFmtId="3" fontId="15" fillId="0" borderId="45" xfId="19" applyNumberFormat="1" applyFont="1" applyFill="1" applyBorder="1" applyAlignment="1">
      <alignment horizontal="center" vertical="center"/>
      <protection/>
    </xf>
    <xf numFmtId="3" fontId="15" fillId="0" borderId="45" xfId="19" applyNumberFormat="1" applyFont="1" applyBorder="1" applyAlignment="1">
      <alignment horizontal="center" vertical="center"/>
      <protection/>
    </xf>
    <xf numFmtId="3" fontId="30" fillId="0" borderId="11" xfId="19" applyNumberFormat="1" applyFont="1" applyBorder="1" applyAlignment="1">
      <alignment horizontal="center" vertical="center" wrapText="1"/>
      <protection/>
    </xf>
    <xf numFmtId="3" fontId="29" fillId="0" borderId="47" xfId="19" applyNumberFormat="1" applyFont="1" applyBorder="1" applyAlignment="1">
      <alignment horizontal="center" vertical="center" wrapText="1"/>
      <protection/>
    </xf>
    <xf numFmtId="3" fontId="29" fillId="0" borderId="11" xfId="19" applyNumberFormat="1" applyFont="1" applyBorder="1" applyAlignment="1">
      <alignment horizontal="center" vertical="center" wrapText="1"/>
      <protection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47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3" fontId="33" fillId="4" borderId="48" xfId="19" applyNumberFormat="1" applyFont="1" applyFill="1" applyBorder="1" applyAlignment="1">
      <alignment horizontal="center" vertical="center" wrapText="1"/>
      <protection/>
    </xf>
    <xf numFmtId="3" fontId="33" fillId="4" borderId="49" xfId="19" applyNumberFormat="1" applyFont="1" applyFill="1" applyBorder="1" applyAlignment="1">
      <alignment horizontal="center" vertical="center" wrapText="1"/>
      <protection/>
    </xf>
    <xf numFmtId="3" fontId="33" fillId="4" borderId="50" xfId="19" applyNumberFormat="1" applyFont="1" applyFill="1" applyBorder="1" applyAlignment="1">
      <alignment horizontal="center" vertical="center" wrapText="1"/>
      <protection/>
    </xf>
    <xf numFmtId="3" fontId="29" fillId="0" borderId="19" xfId="19" applyNumberFormat="1" applyFont="1" applyBorder="1" applyAlignment="1">
      <alignment horizontal="center" vertical="center" wrapText="1"/>
      <protection/>
    </xf>
    <xf numFmtId="3" fontId="33" fillId="0" borderId="48" xfId="19" applyNumberFormat="1" applyFont="1" applyFill="1" applyBorder="1" applyAlignment="1">
      <alignment horizontal="center" vertical="center" wrapText="1"/>
      <protection/>
    </xf>
    <xf numFmtId="3" fontId="33" fillId="0" borderId="49" xfId="19" applyNumberFormat="1" applyFont="1" applyFill="1" applyBorder="1" applyAlignment="1">
      <alignment horizontal="center" vertical="center" wrapText="1"/>
      <protection/>
    </xf>
    <xf numFmtId="3" fontId="33" fillId="0" borderId="50" xfId="19" applyNumberFormat="1" applyFont="1" applyFill="1" applyBorder="1" applyAlignment="1">
      <alignment horizontal="center" vertical="center" wrapText="1"/>
      <protection/>
    </xf>
    <xf numFmtId="3" fontId="33" fillId="0" borderId="48" xfId="19" applyNumberFormat="1" applyFont="1" applyBorder="1" applyAlignment="1">
      <alignment horizontal="center" vertical="center" wrapText="1"/>
      <protection/>
    </xf>
    <xf numFmtId="3" fontId="33" fillId="0" borderId="49" xfId="19" applyNumberFormat="1" applyFont="1" applyBorder="1" applyAlignment="1">
      <alignment horizontal="center" vertical="center" wrapText="1"/>
      <protection/>
    </xf>
    <xf numFmtId="3" fontId="33" fillId="0" borderId="50" xfId="19" applyNumberFormat="1" applyFont="1" applyBorder="1" applyAlignment="1">
      <alignment horizontal="center" vertical="center" wrapText="1"/>
      <protection/>
    </xf>
    <xf numFmtId="3" fontId="33" fillId="0" borderId="51" xfId="19" applyNumberFormat="1" applyFont="1" applyBorder="1" applyAlignment="1">
      <alignment horizontal="center" vertical="center" wrapText="1"/>
      <protection/>
    </xf>
    <xf numFmtId="3" fontId="33" fillId="4" borderId="11" xfId="19" applyNumberFormat="1" applyFont="1" applyFill="1" applyBorder="1" applyAlignment="1">
      <alignment horizontal="center" vertical="center" wrapText="1"/>
      <protection/>
    </xf>
    <xf numFmtId="3" fontId="33" fillId="4" borderId="51" xfId="0" applyNumberFormat="1" applyFont="1" applyFill="1" applyBorder="1" applyAlignment="1">
      <alignment horizontal="center" vertical="center" wrapText="1"/>
    </xf>
    <xf numFmtId="3" fontId="33" fillId="4" borderId="51" xfId="19" applyNumberFormat="1" applyFont="1" applyFill="1" applyBorder="1" applyAlignment="1">
      <alignment horizontal="center" vertical="center" wrapText="1"/>
      <protection/>
    </xf>
    <xf numFmtId="3" fontId="15" fillId="0" borderId="47" xfId="19" applyNumberFormat="1" applyFont="1" applyBorder="1" applyAlignment="1">
      <alignment horizontal="center" vertical="center"/>
      <protection/>
    </xf>
    <xf numFmtId="3" fontId="15" fillId="0" borderId="19" xfId="0" applyNumberFormat="1" applyFont="1" applyBorder="1" applyAlignment="1">
      <alignment horizontal="center" vertical="center"/>
    </xf>
    <xf numFmtId="3" fontId="15" fillId="4" borderId="47" xfId="19" applyNumberFormat="1" applyFont="1" applyFill="1" applyBorder="1" applyAlignment="1">
      <alignment horizontal="center" vertical="center"/>
      <protection/>
    </xf>
    <xf numFmtId="3" fontId="15" fillId="4" borderId="19" xfId="19" applyNumberFormat="1" applyFont="1" applyFill="1" applyBorder="1" applyAlignment="1">
      <alignment horizontal="center" vertical="center"/>
      <protection/>
    </xf>
    <xf numFmtId="3" fontId="15" fillId="0" borderId="19" xfId="19" applyNumberFormat="1" applyFont="1" applyBorder="1" applyAlignment="1">
      <alignment horizontal="center" vertical="center"/>
      <protection/>
    </xf>
    <xf numFmtId="3" fontId="29" fillId="0" borderId="1" xfId="19" applyNumberFormat="1" applyFont="1" applyBorder="1" applyAlignment="1">
      <alignment horizontal="center" vertical="center" wrapText="1"/>
      <protection/>
    </xf>
    <xf numFmtId="3" fontId="29" fillId="0" borderId="1" xfId="0" applyNumberFormat="1" applyFont="1" applyBorder="1" applyAlignment="1">
      <alignment horizontal="center" vertical="center" wrapText="1"/>
    </xf>
    <xf numFmtId="3" fontId="33" fillId="0" borderId="21" xfId="19" applyNumberFormat="1" applyFont="1" applyFill="1" applyBorder="1" applyAlignment="1">
      <alignment horizontal="center" vertical="center" wrapText="1"/>
      <protection/>
    </xf>
    <xf numFmtId="3" fontId="33" fillId="0" borderId="21" xfId="0" applyNumberFormat="1" applyFont="1" applyBorder="1" applyAlignment="1">
      <alignment horizontal="center" vertical="center" wrapText="1"/>
    </xf>
    <xf numFmtId="3" fontId="36" fillId="0" borderId="18" xfId="19" applyNumberFormat="1" applyFont="1" applyFill="1" applyBorder="1" applyAlignment="1">
      <alignment horizontal="center" vertical="center" wrapText="1"/>
      <protection/>
    </xf>
    <xf numFmtId="3" fontId="36" fillId="0" borderId="1" xfId="19" applyNumberFormat="1" applyFont="1" applyFill="1" applyBorder="1" applyAlignment="1">
      <alignment horizontal="center" vertical="center" wrapText="1"/>
      <protection/>
    </xf>
    <xf numFmtId="3" fontId="36" fillId="0" borderId="21" xfId="19" applyNumberFormat="1" applyFont="1" applyFill="1" applyBorder="1" applyAlignment="1">
      <alignment horizontal="center" vertical="center" wrapText="1"/>
      <protection/>
    </xf>
    <xf numFmtId="3" fontId="15" fillId="0" borderId="1" xfId="19" applyNumberFormat="1" applyFont="1" applyBorder="1" applyAlignment="1">
      <alignment horizontal="center" vertical="center"/>
      <protection/>
    </xf>
    <xf numFmtId="3" fontId="15" fillId="4" borderId="1" xfId="19" applyNumberFormat="1" applyFont="1" applyFill="1" applyBorder="1" applyAlignment="1">
      <alignment horizontal="center" vertical="center"/>
      <protection/>
    </xf>
    <xf numFmtId="3" fontId="26" fillId="0" borderId="0" xfId="0" applyNumberFormat="1" applyFont="1" applyAlignment="1">
      <alignment/>
    </xf>
    <xf numFmtId="3" fontId="36" fillId="4" borderId="18" xfId="19" applyNumberFormat="1" applyFont="1" applyFill="1" applyBorder="1" applyAlignment="1">
      <alignment horizontal="center" vertical="center" wrapText="1"/>
      <protection/>
    </xf>
    <xf numFmtId="3" fontId="34" fillId="4" borderId="29" xfId="19" applyNumberFormat="1" applyFont="1" applyFill="1" applyBorder="1" applyAlignment="1">
      <alignment horizontal="center" vertical="center" wrapText="1"/>
      <protection/>
    </xf>
    <xf numFmtId="3" fontId="36" fillId="4" borderId="33" xfId="19" applyNumberFormat="1" applyFont="1" applyFill="1" applyBorder="1" applyAlignment="1">
      <alignment horizontal="center" vertical="center" wrapText="1"/>
      <protection/>
    </xf>
    <xf numFmtId="3" fontId="36" fillId="4" borderId="1" xfId="19" applyNumberFormat="1" applyFont="1" applyFill="1" applyBorder="1" applyAlignment="1">
      <alignment horizontal="center" vertical="center" wrapText="1"/>
      <protection/>
    </xf>
    <xf numFmtId="3" fontId="36" fillId="4" borderId="21" xfId="19" applyNumberFormat="1" applyFont="1" applyFill="1" applyBorder="1" applyAlignment="1">
      <alignment horizontal="center" vertical="center" wrapText="1"/>
      <protection/>
    </xf>
    <xf numFmtId="3" fontId="34" fillId="4" borderId="33" xfId="19" applyNumberFormat="1" applyFont="1" applyFill="1" applyBorder="1" applyAlignment="1">
      <alignment horizontal="center" vertical="center" wrapText="1"/>
      <protection/>
    </xf>
    <xf numFmtId="0" fontId="31" fillId="0" borderId="10" xfId="19" applyFont="1" applyBorder="1" applyAlignment="1">
      <alignment horizontal="center" vertical="center" wrapText="1"/>
      <protection/>
    </xf>
    <xf numFmtId="3" fontId="15" fillId="0" borderId="27" xfId="0" applyNumberFormat="1" applyFont="1" applyBorder="1" applyAlignment="1">
      <alignment horizontal="center" vertical="center"/>
    </xf>
    <xf numFmtId="3" fontId="15" fillId="0" borderId="12" xfId="19" applyNumberFormat="1" applyFont="1" applyFill="1" applyBorder="1" applyAlignment="1">
      <alignment horizontal="center" vertical="center"/>
      <protection/>
    </xf>
    <xf numFmtId="3" fontId="15" fillId="0" borderId="47" xfId="19" applyNumberFormat="1" applyFont="1" applyFill="1" applyBorder="1" applyAlignment="1">
      <alignment horizontal="center" vertical="center"/>
      <protection/>
    </xf>
    <xf numFmtId="3" fontId="16" fillId="0" borderId="47" xfId="19" applyNumberFormat="1" applyFont="1" applyFill="1" applyBorder="1" applyAlignment="1">
      <alignment horizontal="center" vertical="center"/>
      <protection/>
    </xf>
    <xf numFmtId="3" fontId="16" fillId="0" borderId="11" xfId="19" applyNumberFormat="1" applyFont="1" applyFill="1" applyBorder="1" applyAlignment="1">
      <alignment horizontal="center" vertical="center"/>
      <protection/>
    </xf>
    <xf numFmtId="3" fontId="16" fillId="0" borderId="19" xfId="19" applyNumberFormat="1" applyFont="1" applyFill="1" applyBorder="1" applyAlignment="1">
      <alignment horizontal="center" vertical="center"/>
      <protection/>
    </xf>
    <xf numFmtId="3" fontId="15" fillId="0" borderId="27" xfId="19" applyNumberFormat="1" applyFont="1" applyFill="1" applyBorder="1" applyAlignment="1">
      <alignment horizontal="center" vertical="center" wrapText="1"/>
      <protection/>
    </xf>
    <xf numFmtId="0" fontId="29" fillId="0" borderId="20" xfId="19" applyFont="1" applyBorder="1" applyAlignment="1">
      <alignment horizontal="center" vertical="center"/>
      <protection/>
    </xf>
    <xf numFmtId="0" fontId="29" fillId="0" borderId="20" xfId="19" applyFont="1" applyBorder="1" applyAlignment="1">
      <alignment horizontal="center" vertical="center" wrapText="1"/>
      <protection/>
    </xf>
    <xf numFmtId="0" fontId="29" fillId="0" borderId="23" xfId="19" applyFont="1" applyBorder="1" applyAlignment="1">
      <alignment horizontal="center" vertical="center"/>
      <protection/>
    </xf>
    <xf numFmtId="3" fontId="27" fillId="4" borderId="43" xfId="19" applyNumberFormat="1" applyFont="1" applyFill="1" applyBorder="1" applyAlignment="1">
      <alignment horizontal="center" vertical="center"/>
      <protection/>
    </xf>
    <xf numFmtId="3" fontId="33" fillId="0" borderId="32" xfId="19" applyNumberFormat="1" applyFont="1" applyFill="1" applyBorder="1" applyAlignment="1">
      <alignment horizontal="center" vertical="center" wrapText="1"/>
      <protection/>
    </xf>
    <xf numFmtId="3" fontId="40" fillId="0" borderId="9" xfId="19" applyNumberFormat="1" applyFont="1" applyFill="1" applyBorder="1" applyAlignment="1">
      <alignment horizontal="center" vertical="center"/>
      <protection/>
    </xf>
    <xf numFmtId="3" fontId="15" fillId="0" borderId="0" xfId="19" applyNumberFormat="1" applyFont="1" applyFill="1" applyBorder="1" applyAlignment="1">
      <alignment horizontal="center" vertical="center"/>
      <protection/>
    </xf>
    <xf numFmtId="0" fontId="31" fillId="0" borderId="2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3" fontId="31" fillId="0" borderId="53" xfId="0" applyNumberFormat="1" applyFont="1" applyBorder="1" applyAlignment="1">
      <alignment horizontal="center" vertical="center" wrapText="1"/>
    </xf>
    <xf numFmtId="3" fontId="31" fillId="0" borderId="54" xfId="0" applyNumberFormat="1" applyFont="1" applyBorder="1" applyAlignment="1">
      <alignment horizontal="center" vertical="center" wrapText="1"/>
    </xf>
    <xf numFmtId="0" fontId="41" fillId="0" borderId="0" xfId="19" applyFont="1" applyAlignment="1">
      <alignment horizontal="center" vertical="center"/>
      <protection/>
    </xf>
    <xf numFmtId="0" fontId="41" fillId="0" borderId="0" xfId="19" applyFont="1" applyAlignment="1">
      <alignment horizontal="center" vertical="center" wrapText="1"/>
      <protection/>
    </xf>
    <xf numFmtId="0" fontId="42" fillId="0" borderId="0" xfId="19" applyFont="1" applyAlignment="1">
      <alignment horizontal="left" vertical="center"/>
      <protection/>
    </xf>
    <xf numFmtId="43" fontId="10" fillId="0" borderId="27" xfId="15" applyFont="1" applyBorder="1" applyAlignment="1">
      <alignment horizontal="center" vertical="center" wrapText="1"/>
    </xf>
    <xf numFmtId="0" fontId="11" fillId="0" borderId="0" xfId="19" applyFont="1" applyAlignment="1">
      <alignment horizontal="center" vertical="center"/>
      <protection/>
    </xf>
    <xf numFmtId="0" fontId="11" fillId="0" borderId="0" xfId="19" applyFont="1" applyAlignment="1">
      <alignment horizontal="center" vertical="center" wrapText="1"/>
      <protection/>
    </xf>
    <xf numFmtId="0" fontId="42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Alignment="1">
      <alignment horizontal="center" vertical="center" wrapText="1"/>
      <protection/>
    </xf>
    <xf numFmtId="0" fontId="3" fillId="0" borderId="55" xfId="19" applyFont="1" applyBorder="1" applyAlignment="1">
      <alignment horizontal="center" vertical="center" wrapText="1"/>
      <protection/>
    </xf>
    <xf numFmtId="0" fontId="3" fillId="0" borderId="47" xfId="19" applyFont="1" applyBorder="1" applyAlignment="1">
      <alignment horizontal="center" vertical="center" wrapText="1"/>
      <protection/>
    </xf>
    <xf numFmtId="0" fontId="3" fillId="0" borderId="10" xfId="19" applyFont="1" applyBorder="1" applyAlignment="1">
      <alignment horizontal="center" vertical="center" wrapText="1"/>
      <protection/>
    </xf>
    <xf numFmtId="0" fontId="45" fillId="0" borderId="0" xfId="19" applyFont="1" applyAlignment="1">
      <alignment horizontal="center" vertical="center"/>
      <protection/>
    </xf>
    <xf numFmtId="0" fontId="3" fillId="0" borderId="18" xfId="19" applyFont="1" applyBorder="1" applyAlignment="1">
      <alignment horizontal="center" vertical="center" wrapText="1"/>
      <protection/>
    </xf>
    <xf numFmtId="3" fontId="3" fillId="0" borderId="30" xfId="19" applyNumberFormat="1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 wrapText="1"/>
      <protection/>
    </xf>
    <xf numFmtId="3" fontId="3" fillId="0" borderId="31" xfId="19" applyNumberFormat="1" applyFont="1" applyBorder="1" applyAlignment="1">
      <alignment horizontal="center" vertical="center"/>
      <protection/>
    </xf>
    <xf numFmtId="0" fontId="3" fillId="0" borderId="41" xfId="19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1" xfId="19" applyFont="1" applyBorder="1" applyAlignment="1">
      <alignment horizontal="center" vertical="center" wrapText="1"/>
      <protection/>
    </xf>
    <xf numFmtId="3" fontId="3" fillId="0" borderId="41" xfId="19" applyNumberFormat="1" applyFont="1" applyBorder="1" applyAlignment="1">
      <alignment horizontal="center" vertical="center" wrapText="1"/>
      <protection/>
    </xf>
    <xf numFmtId="0" fontId="45" fillId="0" borderId="0" xfId="19" applyFont="1" applyAlignment="1">
      <alignment horizontal="center" vertical="center" wrapText="1"/>
      <protection/>
    </xf>
    <xf numFmtId="0" fontId="11" fillId="0" borderId="56" xfId="19" applyFont="1" applyBorder="1" applyAlignment="1">
      <alignment horizontal="center" vertical="center" wrapText="1"/>
      <protection/>
    </xf>
    <xf numFmtId="0" fontId="11" fillId="0" borderId="13" xfId="19" applyFont="1" applyBorder="1" applyAlignment="1">
      <alignment horizontal="center" vertical="center" wrapText="1"/>
      <protection/>
    </xf>
    <xf numFmtId="0" fontId="11" fillId="0" borderId="54" xfId="19" applyFont="1" applyBorder="1" applyAlignment="1">
      <alignment horizontal="center" vertical="center" wrapText="1"/>
      <protection/>
    </xf>
    <xf numFmtId="0" fontId="11" fillId="0" borderId="5" xfId="19" applyFont="1" applyBorder="1" applyAlignment="1">
      <alignment horizontal="center" vertical="center" wrapText="1"/>
      <protection/>
    </xf>
    <xf numFmtId="0" fontId="11" fillId="0" borderId="11" xfId="19" applyFont="1" applyBorder="1" applyAlignment="1">
      <alignment horizontal="center" vertical="center" wrapText="1"/>
      <protection/>
    </xf>
    <xf numFmtId="0" fontId="11" fillId="0" borderId="57" xfId="19" applyFont="1" applyBorder="1" applyAlignment="1">
      <alignment horizontal="center" vertical="center" wrapText="1"/>
      <protection/>
    </xf>
    <xf numFmtId="0" fontId="11" fillId="0" borderId="22" xfId="19" applyFont="1" applyBorder="1" applyAlignment="1">
      <alignment horizontal="center" vertical="center" wrapText="1"/>
      <protection/>
    </xf>
    <xf numFmtId="0" fontId="41" fillId="0" borderId="0" xfId="19" applyFont="1" applyAlignment="1">
      <alignment horizontal="center" vertical="center" wrapText="1"/>
      <protection/>
    </xf>
    <xf numFmtId="4" fontId="11" fillId="0" borderId="30" xfId="19" applyNumberFormat="1" applyFont="1" applyBorder="1" applyAlignment="1">
      <alignment horizontal="center" vertical="center" wrapText="1"/>
      <protection/>
    </xf>
    <xf numFmtId="3" fontId="11" fillId="0" borderId="18" xfId="19" applyNumberFormat="1" applyFont="1" applyFill="1" applyBorder="1" applyAlignment="1">
      <alignment horizontal="center" vertical="center" wrapText="1"/>
      <protection/>
    </xf>
    <xf numFmtId="3" fontId="46" fillId="0" borderId="18" xfId="19" applyNumberFormat="1" applyFont="1" applyFill="1" applyBorder="1" applyAlignment="1">
      <alignment horizontal="center" vertical="center" wrapText="1"/>
      <protection/>
    </xf>
    <xf numFmtId="3" fontId="11" fillId="0" borderId="18" xfId="19" applyNumberFormat="1" applyFont="1" applyFill="1" applyBorder="1" applyAlignment="1">
      <alignment horizontal="center" vertical="center" wrapText="1"/>
      <protection/>
    </xf>
    <xf numFmtId="3" fontId="11" fillId="0" borderId="36" xfId="19" applyNumberFormat="1" applyFont="1" applyBorder="1" applyAlignment="1">
      <alignment horizontal="center" vertical="center" wrapText="1"/>
      <protection/>
    </xf>
    <xf numFmtId="3" fontId="11" fillId="0" borderId="30" xfId="19" applyNumberFormat="1" applyFont="1" applyBorder="1" applyAlignment="1">
      <alignment horizontal="center" vertical="center" wrapText="1"/>
      <protection/>
    </xf>
    <xf numFmtId="3" fontId="46" fillId="0" borderId="30" xfId="19" applyNumberFormat="1" applyFont="1" applyBorder="1" applyAlignment="1">
      <alignment horizontal="center" vertical="center" wrapText="1"/>
      <protection/>
    </xf>
    <xf numFmtId="3" fontId="46" fillId="0" borderId="37" xfId="19" applyNumberFormat="1" applyFont="1" applyFill="1" applyBorder="1" applyAlignment="1">
      <alignment horizontal="center" vertical="center" wrapText="1"/>
      <protection/>
    </xf>
    <xf numFmtId="3" fontId="46" fillId="0" borderId="18" xfId="19" applyNumberFormat="1" applyFont="1" applyFill="1" applyBorder="1" applyAlignment="1">
      <alignment horizontal="center" vertical="center" wrapText="1"/>
      <protection/>
    </xf>
    <xf numFmtId="3" fontId="41" fillId="0" borderId="0" xfId="19" applyNumberFormat="1" applyFont="1" applyAlignment="1">
      <alignment horizontal="center" vertical="center" wrapText="1"/>
      <protection/>
    </xf>
    <xf numFmtId="3" fontId="11" fillId="0" borderId="1" xfId="19" applyNumberFormat="1" applyFont="1" applyFill="1" applyBorder="1" applyAlignment="1">
      <alignment horizontal="center" vertical="center" wrapText="1"/>
      <protection/>
    </xf>
    <xf numFmtId="3" fontId="11" fillId="0" borderId="38" xfId="19" applyNumberFormat="1" applyFont="1" applyBorder="1" applyAlignment="1">
      <alignment horizontal="center" vertical="center" wrapText="1"/>
      <protection/>
    </xf>
    <xf numFmtId="3" fontId="11" fillId="0" borderId="31" xfId="19" applyNumberFormat="1" applyFont="1" applyBorder="1" applyAlignment="1">
      <alignment horizontal="center" vertical="center" wrapText="1"/>
      <protection/>
    </xf>
    <xf numFmtId="3" fontId="46" fillId="0" borderId="31" xfId="19" applyNumberFormat="1" applyFont="1" applyBorder="1" applyAlignment="1">
      <alignment horizontal="center" vertical="center" wrapText="1"/>
      <protection/>
    </xf>
    <xf numFmtId="3" fontId="46" fillId="0" borderId="39" xfId="19" applyNumberFormat="1" applyFont="1" applyFill="1" applyBorder="1" applyAlignment="1">
      <alignment horizontal="center" vertical="center" wrapText="1"/>
      <protection/>
    </xf>
    <xf numFmtId="3" fontId="46" fillId="0" borderId="1" xfId="19" applyNumberFormat="1" applyFont="1" applyFill="1" applyBorder="1" applyAlignment="1">
      <alignment horizontal="center" vertical="center" wrapText="1"/>
      <protection/>
    </xf>
    <xf numFmtId="3" fontId="11" fillId="0" borderId="21" xfId="19" applyNumberFormat="1" applyFont="1" applyFill="1" applyBorder="1" applyAlignment="1">
      <alignment horizontal="center" vertical="center" wrapText="1"/>
      <protection/>
    </xf>
    <xf numFmtId="3" fontId="11" fillId="0" borderId="42" xfId="19" applyNumberFormat="1" applyFont="1" applyBorder="1" applyAlignment="1">
      <alignment horizontal="center" vertical="center" wrapText="1"/>
      <protection/>
    </xf>
    <xf numFmtId="3" fontId="11" fillId="0" borderId="41" xfId="19" applyNumberFormat="1" applyFont="1" applyBorder="1" applyAlignment="1">
      <alignment horizontal="center" vertical="center" wrapText="1"/>
      <protection/>
    </xf>
    <xf numFmtId="3" fontId="11" fillId="0" borderId="43" xfId="19" applyNumberFormat="1" applyFont="1" applyBorder="1" applyAlignment="1">
      <alignment horizontal="center" vertical="center" wrapText="1"/>
      <protection/>
    </xf>
    <xf numFmtId="4" fontId="11" fillId="0" borderId="58" xfId="19" applyNumberFormat="1" applyFont="1" applyBorder="1" applyAlignment="1">
      <alignment horizontal="left" wrapText="1"/>
      <protection/>
    </xf>
    <xf numFmtId="3" fontId="11" fillId="0" borderId="30" xfId="19" applyNumberFormat="1" applyFont="1" applyBorder="1" applyAlignment="1">
      <alignment horizontal="center" vertical="center"/>
      <protection/>
    </xf>
    <xf numFmtId="3" fontId="46" fillId="0" borderId="30" xfId="19" applyNumberFormat="1" applyFont="1" applyBorder="1" applyAlignment="1">
      <alignment horizontal="center" vertical="center"/>
      <protection/>
    </xf>
    <xf numFmtId="3" fontId="11" fillId="0" borderId="31" xfId="19" applyNumberFormat="1" applyFont="1" applyBorder="1" applyAlignment="1">
      <alignment horizontal="center" vertical="center"/>
      <protection/>
    </xf>
    <xf numFmtId="3" fontId="46" fillId="0" borderId="31" xfId="19" applyNumberFormat="1" applyFont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 wrapText="1"/>
    </xf>
    <xf numFmtId="3" fontId="3" fillId="0" borderId="48" xfId="19" applyNumberFormat="1" applyFont="1" applyBorder="1" applyAlignment="1">
      <alignment horizontal="center" vertical="center" wrapText="1"/>
      <protection/>
    </xf>
    <xf numFmtId="3" fontId="3" fillId="0" borderId="59" xfId="19" applyNumberFormat="1" applyFont="1" applyBorder="1" applyAlignment="1">
      <alignment horizontal="center" vertical="center" wrapText="1"/>
      <protection/>
    </xf>
    <xf numFmtId="3" fontId="3" fillId="0" borderId="36" xfId="19" applyNumberFormat="1" applyFont="1" applyBorder="1" applyAlignment="1">
      <alignment horizontal="center" vertical="center"/>
      <protection/>
    </xf>
    <xf numFmtId="3" fontId="3" fillId="0" borderId="30" xfId="19" applyNumberFormat="1" applyFont="1" applyBorder="1" applyAlignment="1">
      <alignment horizontal="center" vertical="center" wrapText="1"/>
      <protection/>
    </xf>
    <xf numFmtId="3" fontId="3" fillId="0" borderId="18" xfId="19" applyNumberFormat="1" applyFont="1" applyBorder="1" applyAlignment="1">
      <alignment horizontal="center" vertical="center"/>
      <protection/>
    </xf>
    <xf numFmtId="3" fontId="3" fillId="0" borderId="38" xfId="19" applyNumberFormat="1" applyFont="1" applyBorder="1" applyAlignment="1">
      <alignment horizontal="center" vertical="center"/>
      <protection/>
    </xf>
    <xf numFmtId="3" fontId="3" fillId="0" borderId="31" xfId="19" applyNumberFormat="1" applyFont="1" applyBorder="1" applyAlignment="1">
      <alignment horizontal="center" vertical="center" wrapText="1"/>
      <protection/>
    </xf>
    <xf numFmtId="3" fontId="3" fillId="0" borderId="1" xfId="19" applyNumberFormat="1" applyFont="1" applyBorder="1" applyAlignment="1">
      <alignment horizontal="center" vertical="center"/>
      <protection/>
    </xf>
    <xf numFmtId="3" fontId="3" fillId="0" borderId="42" xfId="19" applyNumberFormat="1" applyFont="1" applyBorder="1" applyAlignment="1">
      <alignment horizontal="center" vertical="center"/>
      <protection/>
    </xf>
    <xf numFmtId="3" fontId="3" fillId="0" borderId="41" xfId="19" applyNumberFormat="1" applyFont="1" applyBorder="1" applyAlignment="1">
      <alignment horizontal="center" vertical="center"/>
      <protection/>
    </xf>
    <xf numFmtId="3" fontId="3" fillId="0" borderId="41" xfId="19" applyNumberFormat="1" applyFont="1" applyBorder="1" applyAlignment="1">
      <alignment horizontal="center" vertical="center" wrapText="1"/>
      <protection/>
    </xf>
    <xf numFmtId="3" fontId="3" fillId="0" borderId="21" xfId="19" applyNumberFormat="1" applyFont="1" applyBorder="1" applyAlignment="1">
      <alignment horizontal="center" vertical="center"/>
      <protection/>
    </xf>
    <xf numFmtId="49" fontId="11" fillId="0" borderId="0" xfId="19" applyNumberFormat="1" applyFont="1" applyAlignment="1">
      <alignment horizontal="center" vertical="center"/>
      <protection/>
    </xf>
    <xf numFmtId="3" fontId="41" fillId="0" borderId="0" xfId="19" applyNumberFormat="1" applyFont="1" applyAlignment="1">
      <alignment horizontal="center" vertical="center"/>
      <protection/>
    </xf>
    <xf numFmtId="0" fontId="48" fillId="0" borderId="0" xfId="19" applyFont="1" applyAlignment="1">
      <alignment horizontal="center" vertical="center"/>
      <protection/>
    </xf>
    <xf numFmtId="0" fontId="31" fillId="0" borderId="6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19" fillId="0" borderId="0" xfId="19" applyFont="1" applyBorder="1" applyAlignment="1">
      <alignment horizontal="left" vertical="center"/>
      <protection/>
    </xf>
    <xf numFmtId="0" fontId="20" fillId="0" borderId="0" xfId="19" applyFont="1" applyBorder="1" applyAlignment="1">
      <alignment horizontal="left" vertical="center"/>
      <protection/>
    </xf>
    <xf numFmtId="0" fontId="30" fillId="0" borderId="10" xfId="19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19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19" fillId="0" borderId="47" xfId="19" applyFont="1" applyBorder="1" applyAlignment="1">
      <alignment horizontal="center" vertical="center"/>
      <protection/>
    </xf>
    <xf numFmtId="0" fontId="19" fillId="0" borderId="12" xfId="19" applyFont="1" applyBorder="1" applyAlignment="1">
      <alignment horizontal="center" vertical="center"/>
      <protection/>
    </xf>
    <xf numFmtId="0" fontId="19" fillId="0" borderId="61" xfId="19" applyFont="1" applyBorder="1" applyAlignment="1">
      <alignment horizontal="center" vertical="center"/>
      <protection/>
    </xf>
    <xf numFmtId="0" fontId="19" fillId="0" borderId="11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19" fillId="0" borderId="22" xfId="19" applyFont="1" applyBorder="1" applyAlignment="1">
      <alignment horizontal="center" vertical="center"/>
      <protection/>
    </xf>
    <xf numFmtId="0" fontId="19" fillId="0" borderId="19" xfId="19" applyFont="1" applyBorder="1" applyAlignment="1">
      <alignment horizontal="center" vertical="center"/>
      <protection/>
    </xf>
    <xf numFmtId="0" fontId="19" fillId="0" borderId="20" xfId="19" applyFont="1" applyBorder="1" applyAlignment="1">
      <alignment horizontal="center" vertical="center"/>
      <protection/>
    </xf>
    <xf numFmtId="0" fontId="19" fillId="0" borderId="23" xfId="19" applyFont="1" applyBorder="1" applyAlignment="1">
      <alignment horizontal="center" vertical="center"/>
      <protection/>
    </xf>
    <xf numFmtId="0" fontId="31" fillId="0" borderId="33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17" fillId="0" borderId="0" xfId="19" applyFont="1" applyAlignment="1">
      <alignment horizontal="left" vertical="center" wrapText="1"/>
      <protection/>
    </xf>
    <xf numFmtId="0" fontId="38" fillId="0" borderId="0" xfId="19" applyFont="1" applyAlignment="1">
      <alignment horizontal="left" vertical="center" wrapText="1"/>
      <protection/>
    </xf>
    <xf numFmtId="0" fontId="27" fillId="0" borderId="0" xfId="0" applyFont="1" applyAlignment="1">
      <alignment horizontal="left"/>
    </xf>
    <xf numFmtId="3" fontId="30" fillId="0" borderId="52" xfId="19" applyNumberFormat="1" applyFont="1" applyBorder="1" applyAlignment="1">
      <alignment horizontal="center" vertical="center" wrapText="1"/>
      <protection/>
    </xf>
    <xf numFmtId="3" fontId="30" fillId="0" borderId="63" xfId="19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left" wrapText="1"/>
    </xf>
    <xf numFmtId="0" fontId="37" fillId="0" borderId="0" xfId="19" applyFont="1" applyBorder="1" applyAlignment="1">
      <alignment horizontal="left" vertical="center"/>
      <protection/>
    </xf>
    <xf numFmtId="49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3" fontId="17" fillId="0" borderId="20" xfId="19" applyNumberFormat="1" applyFont="1" applyBorder="1" applyAlignment="1">
      <alignment horizontal="center" vertical="center"/>
      <protection/>
    </xf>
    <xf numFmtId="3" fontId="30" fillId="0" borderId="64" xfId="19" applyNumberFormat="1" applyFont="1" applyBorder="1" applyAlignment="1">
      <alignment horizontal="center" vertical="center" wrapText="1"/>
      <protection/>
    </xf>
    <xf numFmtId="3" fontId="30" fillId="0" borderId="60" xfId="19" applyNumberFormat="1" applyFont="1" applyBorder="1" applyAlignment="1">
      <alignment horizontal="center" vertical="center" wrapText="1"/>
      <protection/>
    </xf>
    <xf numFmtId="3" fontId="29" fillId="0" borderId="27" xfId="19" applyNumberFormat="1" applyFont="1" applyBorder="1" applyAlignment="1">
      <alignment horizontal="center" vertical="center"/>
      <protection/>
    </xf>
    <xf numFmtId="3" fontId="29" fillId="0" borderId="28" xfId="19" applyNumberFormat="1" applyFont="1" applyBorder="1" applyAlignment="1">
      <alignment horizontal="center" vertical="center"/>
      <protection/>
    </xf>
    <xf numFmtId="3" fontId="29" fillId="0" borderId="26" xfId="19" applyNumberFormat="1" applyFont="1" applyBorder="1" applyAlignment="1">
      <alignment horizontal="center" vertical="center"/>
      <protection/>
    </xf>
    <xf numFmtId="1" fontId="29" fillId="0" borderId="27" xfId="19" applyNumberFormat="1" applyFont="1" applyBorder="1" applyAlignment="1">
      <alignment horizontal="center" vertical="center"/>
      <protection/>
    </xf>
    <xf numFmtId="1" fontId="29" fillId="0" borderId="26" xfId="19" applyNumberFormat="1" applyFont="1" applyBorder="1" applyAlignment="1">
      <alignment horizontal="center" vertical="center"/>
      <protection/>
    </xf>
    <xf numFmtId="3" fontId="30" fillId="0" borderId="53" xfId="19" applyNumberFormat="1" applyFont="1" applyBorder="1" applyAlignment="1">
      <alignment horizontal="center" vertical="center" wrapText="1"/>
      <protection/>
    </xf>
    <xf numFmtId="3" fontId="30" fillId="0" borderId="54" xfId="19" applyNumberFormat="1" applyFont="1" applyBorder="1" applyAlignment="1">
      <alignment horizontal="center" vertical="center" wrapText="1"/>
      <protection/>
    </xf>
    <xf numFmtId="3" fontId="30" fillId="0" borderId="47" xfId="19" applyNumberFormat="1" applyFont="1" applyBorder="1" applyAlignment="1">
      <alignment horizontal="center" vertical="center" wrapText="1"/>
      <protection/>
    </xf>
    <xf numFmtId="3" fontId="30" fillId="0" borderId="56" xfId="19" applyNumberFormat="1" applyFont="1" applyBorder="1" applyAlignment="1">
      <alignment horizontal="center" vertical="center" wrapText="1"/>
      <protection/>
    </xf>
    <xf numFmtId="3" fontId="30" fillId="0" borderId="65" xfId="19" applyNumberFormat="1" applyFont="1" applyBorder="1" applyAlignment="1">
      <alignment horizontal="center" vertical="center"/>
      <protection/>
    </xf>
    <xf numFmtId="0" fontId="31" fillId="0" borderId="6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3" fontId="29" fillId="0" borderId="59" xfId="15" applyNumberFormat="1" applyFont="1" applyFill="1" applyBorder="1" applyAlignment="1">
      <alignment horizontal="center" vertical="center" wrapText="1"/>
    </xf>
    <xf numFmtId="3" fontId="29" fillId="0" borderId="9" xfId="15" applyNumberFormat="1" applyFont="1" applyFill="1" applyBorder="1" applyAlignment="1">
      <alignment horizontal="center" vertical="center" wrapText="1"/>
    </xf>
    <xf numFmtId="3" fontId="33" fillId="0" borderId="66" xfId="19" applyNumberFormat="1" applyFont="1" applyFill="1" applyBorder="1" applyAlignment="1">
      <alignment horizontal="center" vertical="center" wrapText="1"/>
      <protection/>
    </xf>
    <xf numFmtId="3" fontId="33" fillId="0" borderId="3" xfId="19" applyNumberFormat="1" applyFont="1" applyFill="1" applyBorder="1" applyAlignment="1">
      <alignment horizontal="center" vertical="center" wrapText="1"/>
      <protection/>
    </xf>
    <xf numFmtId="3" fontId="33" fillId="0" borderId="9" xfId="19" applyNumberFormat="1" applyFont="1" applyFill="1" applyBorder="1" applyAlignment="1">
      <alignment horizontal="center" vertical="center" wrapText="1"/>
      <protection/>
    </xf>
    <xf numFmtId="3" fontId="29" fillId="0" borderId="59" xfId="19" applyNumberFormat="1" applyFont="1" applyFill="1" applyBorder="1" applyAlignment="1">
      <alignment horizontal="center" vertical="center" wrapText="1"/>
      <protection/>
    </xf>
    <xf numFmtId="3" fontId="29" fillId="0" borderId="9" xfId="19" applyNumberFormat="1" applyFont="1" applyFill="1" applyBorder="1" applyAlignment="1">
      <alignment horizontal="center" vertical="center" wrapText="1"/>
      <protection/>
    </xf>
    <xf numFmtId="3" fontId="15" fillId="0" borderId="20" xfId="19" applyNumberFormat="1" applyFont="1" applyFill="1" applyBorder="1" applyAlignment="1">
      <alignment horizontal="center" vertical="center"/>
      <protection/>
    </xf>
    <xf numFmtId="3" fontId="15" fillId="0" borderId="0" xfId="19" applyNumberFormat="1" applyFont="1" applyFill="1" applyBorder="1" applyAlignment="1">
      <alignment horizontal="center" vertical="center"/>
      <protection/>
    </xf>
    <xf numFmtId="3" fontId="15" fillId="0" borderId="59" xfId="19" applyNumberFormat="1" applyFont="1" applyFill="1" applyBorder="1" applyAlignment="1">
      <alignment horizontal="center" vertical="center" wrapText="1"/>
      <protection/>
    </xf>
    <xf numFmtId="3" fontId="15" fillId="0" borderId="9" xfId="19" applyNumberFormat="1" applyFont="1" applyFill="1" applyBorder="1" applyAlignment="1">
      <alignment horizontal="center" vertical="center" wrapText="1"/>
      <protection/>
    </xf>
    <xf numFmtId="3" fontId="16" fillId="0" borderId="59" xfId="19" applyNumberFormat="1" applyFont="1" applyFill="1" applyBorder="1" applyAlignment="1">
      <alignment horizontal="center" vertical="center"/>
      <protection/>
    </xf>
    <xf numFmtId="3" fontId="16" fillId="0" borderId="5" xfId="19" applyNumberFormat="1" applyFont="1" applyFill="1" applyBorder="1" applyAlignment="1">
      <alignment horizontal="center" vertical="center"/>
      <protection/>
    </xf>
    <xf numFmtId="3" fontId="16" fillId="0" borderId="9" xfId="19" applyNumberFormat="1" applyFont="1" applyFill="1" applyBorder="1" applyAlignment="1">
      <alignment horizontal="center" vertical="center"/>
      <protection/>
    </xf>
    <xf numFmtId="3" fontId="15" fillId="4" borderId="59" xfId="19" applyNumberFormat="1" applyFont="1" applyFill="1" applyBorder="1" applyAlignment="1">
      <alignment horizontal="center" vertical="center"/>
      <protection/>
    </xf>
    <xf numFmtId="3" fontId="15" fillId="4" borderId="5" xfId="19" applyNumberFormat="1" applyFont="1" applyFill="1" applyBorder="1" applyAlignment="1">
      <alignment horizontal="center" vertical="center"/>
      <protection/>
    </xf>
    <xf numFmtId="3" fontId="15" fillId="4" borderId="9" xfId="19" applyNumberFormat="1" applyFont="1" applyFill="1" applyBorder="1" applyAlignment="1">
      <alignment horizontal="center" vertical="center"/>
      <protection/>
    </xf>
    <xf numFmtId="3" fontId="15" fillId="0" borderId="10" xfId="19" applyNumberFormat="1" applyFont="1" applyBorder="1" applyAlignment="1">
      <alignment horizontal="center" vertical="center"/>
      <protection/>
    </xf>
    <xf numFmtId="3" fontId="15" fillId="0" borderId="10" xfId="0" applyNumberFormat="1" applyFont="1" applyBorder="1" applyAlignment="1">
      <alignment horizontal="center" vertical="center"/>
    </xf>
    <xf numFmtId="3" fontId="29" fillId="0" borderId="10" xfId="19" applyNumberFormat="1" applyFont="1" applyBorder="1" applyAlignment="1">
      <alignment horizontal="center" vertical="center" wrapText="1"/>
      <protection/>
    </xf>
    <xf numFmtId="3" fontId="29" fillId="0" borderId="10" xfId="0" applyNumberFormat="1" applyFont="1" applyBorder="1" applyAlignment="1">
      <alignment horizontal="center" vertical="center" wrapText="1"/>
    </xf>
    <xf numFmtId="3" fontId="15" fillId="0" borderId="59" xfId="19" applyNumberFormat="1" applyFont="1" applyBorder="1" applyAlignment="1">
      <alignment horizontal="center" vertical="center"/>
      <protection/>
    </xf>
    <xf numFmtId="3" fontId="15" fillId="0" borderId="5" xfId="19" applyNumberFormat="1" applyFont="1" applyBorder="1" applyAlignment="1">
      <alignment horizontal="center" vertical="center"/>
      <protection/>
    </xf>
    <xf numFmtId="3" fontId="15" fillId="0" borderId="9" xfId="19" applyNumberFormat="1" applyFont="1" applyBorder="1" applyAlignment="1">
      <alignment horizontal="center" vertical="center"/>
      <protection/>
    </xf>
    <xf numFmtId="3" fontId="36" fillId="4" borderId="3" xfId="19" applyNumberFormat="1" applyFont="1" applyFill="1" applyBorder="1" applyAlignment="1">
      <alignment horizontal="center" vertical="center" wrapText="1"/>
      <protection/>
    </xf>
    <xf numFmtId="3" fontId="36" fillId="4" borderId="5" xfId="19" applyNumberFormat="1" applyFont="1" applyFill="1" applyBorder="1" applyAlignment="1">
      <alignment horizontal="center" vertical="center" wrapText="1"/>
      <protection/>
    </xf>
    <xf numFmtId="3" fontId="36" fillId="4" borderId="66" xfId="19" applyNumberFormat="1" applyFont="1" applyFill="1" applyBorder="1" applyAlignment="1">
      <alignment horizontal="center" vertical="center" wrapText="1"/>
      <protection/>
    </xf>
    <xf numFmtId="3" fontId="31" fillId="0" borderId="30" xfId="19" applyNumberFormat="1" applyFont="1" applyFill="1" applyBorder="1" applyAlignment="1">
      <alignment horizontal="center" vertical="center" wrapText="1"/>
      <protection/>
    </xf>
    <xf numFmtId="3" fontId="31" fillId="0" borderId="13" xfId="19" applyNumberFormat="1" applyFont="1" applyFill="1" applyBorder="1" applyAlignment="1">
      <alignment horizontal="center" vertical="center" wrapText="1"/>
      <protection/>
    </xf>
    <xf numFmtId="0" fontId="31" fillId="0" borderId="41" xfId="0" applyFont="1" applyFill="1" applyBorder="1" applyAlignment="1">
      <alignment horizontal="center" vertical="center" wrapText="1"/>
    </xf>
    <xf numFmtId="0" fontId="31" fillId="0" borderId="30" xfId="19" applyFont="1" applyFill="1" applyBorder="1" applyAlignment="1">
      <alignment horizontal="center" vertical="center" wrapText="1"/>
      <protection/>
    </xf>
    <xf numFmtId="0" fontId="31" fillId="0" borderId="13" xfId="19" applyFont="1" applyFill="1" applyBorder="1" applyAlignment="1">
      <alignment horizontal="center" vertical="center" wrapText="1"/>
      <protection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1" fillId="0" borderId="36" xfId="19" applyFont="1" applyBorder="1" applyAlignment="1">
      <alignment horizontal="center" vertical="center" wrapText="1"/>
      <protection/>
    </xf>
    <xf numFmtId="0" fontId="31" fillId="0" borderId="33" xfId="19" applyFont="1" applyBorder="1" applyAlignment="1">
      <alignment horizontal="center" vertical="center" wrapText="1"/>
      <protection/>
    </xf>
    <xf numFmtId="0" fontId="31" fillId="0" borderId="38" xfId="19" applyFont="1" applyBorder="1" applyAlignment="1">
      <alignment horizontal="center" vertical="center" wrapText="1"/>
      <protection/>
    </xf>
    <xf numFmtId="0" fontId="31" fillId="0" borderId="30" xfId="19" applyFont="1" applyBorder="1" applyAlignment="1">
      <alignment horizontal="center" vertical="center" wrapText="1"/>
      <protection/>
    </xf>
    <xf numFmtId="0" fontId="31" fillId="0" borderId="29" xfId="19" applyFont="1" applyBorder="1" applyAlignment="1">
      <alignment horizontal="center" vertical="center" wrapText="1"/>
      <protection/>
    </xf>
    <xf numFmtId="0" fontId="31" fillId="0" borderId="3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3" fontId="30" fillId="0" borderId="67" xfId="19" applyNumberFormat="1" applyFont="1" applyBorder="1" applyAlignment="1">
      <alignment horizontal="center" vertical="center" wrapText="1"/>
      <protection/>
    </xf>
    <xf numFmtId="3" fontId="30" fillId="0" borderId="57" xfId="19" applyNumberFormat="1" applyFont="1" applyBorder="1" applyAlignment="1">
      <alignment horizontal="center" vertical="center" wrapText="1"/>
      <protection/>
    </xf>
    <xf numFmtId="3" fontId="30" fillId="0" borderId="68" xfId="19" applyNumberFormat="1" applyFont="1" applyBorder="1" applyAlignment="1">
      <alignment horizontal="center" vertical="center" wrapText="1"/>
      <protection/>
    </xf>
    <xf numFmtId="0" fontId="31" fillId="0" borderId="30" xfId="0" applyFont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 wrapText="1"/>
    </xf>
    <xf numFmtId="0" fontId="31" fillId="5" borderId="29" xfId="0" applyFont="1" applyFill="1" applyBorder="1" applyAlignment="1">
      <alignment horizontal="center" vertical="center" wrapText="1"/>
    </xf>
    <xf numFmtId="0" fontId="31" fillId="0" borderId="39" xfId="19" applyFont="1" applyBorder="1" applyAlignment="1">
      <alignment horizontal="center" vertical="center" wrapText="1"/>
      <protection/>
    </xf>
    <xf numFmtId="0" fontId="31" fillId="0" borderId="67" xfId="19" applyFont="1" applyBorder="1" applyAlignment="1">
      <alignment horizontal="center" vertical="center" wrapText="1"/>
      <protection/>
    </xf>
    <xf numFmtId="0" fontId="31" fillId="0" borderId="43" xfId="19" applyFont="1" applyBorder="1" applyAlignment="1">
      <alignment horizontal="center" vertical="center" wrapText="1"/>
      <protection/>
    </xf>
    <xf numFmtId="3" fontId="31" fillId="0" borderId="32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6" xfId="19" applyFont="1" applyBorder="1" applyAlignment="1">
      <alignment horizontal="center" vertical="center" wrapText="1"/>
      <protection/>
    </xf>
    <xf numFmtId="0" fontId="31" fillId="0" borderId="62" xfId="19" applyFont="1" applyBorder="1" applyAlignment="1">
      <alignment horizontal="center" vertical="center" wrapText="1"/>
      <protection/>
    </xf>
    <xf numFmtId="49" fontId="31" fillId="0" borderId="32" xfId="19" applyNumberFormat="1" applyFont="1" applyBorder="1" applyAlignment="1">
      <alignment horizontal="center" vertical="center" wrapText="1"/>
      <protection/>
    </xf>
    <xf numFmtId="49" fontId="31" fillId="0" borderId="54" xfId="19" applyNumberFormat="1" applyFont="1" applyBorder="1" applyAlignment="1">
      <alignment horizontal="center" vertical="center" wrapText="1"/>
      <protection/>
    </xf>
    <xf numFmtId="0" fontId="31" fillId="0" borderId="64" xfId="19" applyFont="1" applyBorder="1" applyAlignment="1">
      <alignment horizontal="center" vertical="center" wrapText="1"/>
      <protection/>
    </xf>
    <xf numFmtId="4" fontId="31" fillId="0" borderId="29" xfId="19" applyNumberFormat="1" applyFont="1" applyBorder="1" applyAlignment="1">
      <alignment horizontal="center" vertical="center" wrapText="1"/>
      <protection/>
    </xf>
    <xf numFmtId="4" fontId="31" fillId="0" borderId="13" xfId="19" applyNumberFormat="1" applyFont="1" applyBorder="1" applyAlignment="1">
      <alignment horizontal="center" vertical="center" wrapText="1"/>
      <protection/>
    </xf>
    <xf numFmtId="0" fontId="31" fillId="0" borderId="52" xfId="19" applyFont="1" applyBorder="1" applyAlignment="1">
      <alignment horizontal="center" vertical="center" wrapText="1"/>
      <protection/>
    </xf>
    <xf numFmtId="3" fontId="31" fillId="0" borderId="29" xfId="19" applyNumberFormat="1" applyFont="1" applyBorder="1" applyAlignment="1">
      <alignment horizontal="center" vertical="center" wrapText="1"/>
      <protection/>
    </xf>
    <xf numFmtId="3" fontId="31" fillId="0" borderId="13" xfId="19" applyNumberFormat="1" applyFont="1" applyBorder="1" applyAlignment="1">
      <alignment horizontal="center" vertical="center" wrapText="1"/>
      <protection/>
    </xf>
    <xf numFmtId="0" fontId="30" fillId="0" borderId="29" xfId="19" applyFont="1" applyBorder="1" applyAlignment="1">
      <alignment horizontal="center" vertical="center" wrapText="1"/>
      <protection/>
    </xf>
    <xf numFmtId="0" fontId="30" fillId="0" borderId="13" xfId="19" applyFont="1" applyBorder="1" applyAlignment="1">
      <alignment horizontal="center" vertical="center" wrapText="1"/>
      <protection/>
    </xf>
    <xf numFmtId="0" fontId="30" fillId="0" borderId="52" xfId="19" applyFont="1" applyBorder="1" applyAlignment="1">
      <alignment horizontal="center" vertical="center" wrapText="1"/>
      <protection/>
    </xf>
    <xf numFmtId="0" fontId="31" fillId="0" borderId="42" xfId="19" applyFont="1" applyBorder="1" applyAlignment="1">
      <alignment horizontal="center" vertical="center" wrapText="1"/>
      <protection/>
    </xf>
    <xf numFmtId="3" fontId="31" fillId="0" borderId="29" xfId="19" applyNumberFormat="1" applyFont="1" applyFill="1" applyBorder="1" applyAlignment="1">
      <alignment horizontal="center" vertical="center" wrapText="1"/>
      <protection/>
    </xf>
    <xf numFmtId="0" fontId="31" fillId="0" borderId="31" xfId="0" applyFont="1" applyFill="1" applyBorder="1" applyAlignment="1">
      <alignment horizontal="center" vertical="center" wrapText="1"/>
    </xf>
    <xf numFmtId="0" fontId="31" fillId="0" borderId="33" xfId="19" applyFont="1" applyFill="1" applyBorder="1" applyAlignment="1">
      <alignment horizontal="center" vertical="center" wrapText="1"/>
      <protection/>
    </xf>
    <xf numFmtId="0" fontId="31" fillId="0" borderId="38" xfId="19" applyFont="1" applyFill="1" applyBorder="1" applyAlignment="1">
      <alignment horizontal="center" vertical="center" wrapText="1"/>
      <protection/>
    </xf>
    <xf numFmtId="0" fontId="31" fillId="0" borderId="62" xfId="0" applyFont="1" applyBorder="1" applyAlignment="1">
      <alignment horizontal="center" vertical="center" wrapText="1"/>
    </xf>
    <xf numFmtId="0" fontId="30" fillId="0" borderId="30" xfId="19" applyFont="1" applyBorder="1" applyAlignment="1">
      <alignment horizontal="center" vertical="center" wrapText="1"/>
      <protection/>
    </xf>
    <xf numFmtId="0" fontId="30" fillId="0" borderId="31" xfId="19" applyFont="1" applyBorder="1" applyAlignment="1">
      <alignment horizontal="center" vertical="center" wrapText="1"/>
      <protection/>
    </xf>
    <xf numFmtId="0" fontId="30" fillId="0" borderId="41" xfId="19" applyFont="1" applyBorder="1" applyAlignment="1">
      <alignment horizontal="center" vertical="center" wrapText="1"/>
      <protection/>
    </xf>
    <xf numFmtId="0" fontId="31" fillId="0" borderId="29" xfId="19" applyFont="1" applyFill="1" applyBorder="1" applyAlignment="1">
      <alignment horizontal="center" vertical="center" wrapText="1"/>
      <protection/>
    </xf>
    <xf numFmtId="0" fontId="31" fillId="0" borderId="31" xfId="19" applyFont="1" applyBorder="1" applyAlignment="1">
      <alignment horizontal="center" vertical="center" wrapText="1"/>
      <protection/>
    </xf>
    <xf numFmtId="0" fontId="31" fillId="0" borderId="41" xfId="0" applyFont="1" applyBorder="1" applyAlignment="1">
      <alignment horizontal="center" vertical="center" wrapText="1"/>
    </xf>
    <xf numFmtId="3" fontId="30" fillId="0" borderId="13" xfId="19" applyNumberFormat="1" applyFont="1" applyBorder="1" applyAlignment="1">
      <alignment horizontal="center" vertical="center" wrapText="1"/>
      <protection/>
    </xf>
    <xf numFmtId="3" fontId="30" fillId="0" borderId="69" xfId="19" applyNumberFormat="1" applyFont="1" applyBorder="1" applyAlignment="1">
      <alignment horizontal="center" vertical="center"/>
      <protection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 wrapText="1"/>
    </xf>
    <xf numFmtId="3" fontId="30" fillId="0" borderId="65" xfId="19" applyNumberFormat="1" applyFont="1" applyBorder="1" applyAlignment="1">
      <alignment horizontal="center" vertical="center" wrapText="1"/>
      <protection/>
    </xf>
    <xf numFmtId="3" fontId="30" fillId="0" borderId="24" xfId="19" applyNumberFormat="1" applyFont="1" applyBorder="1" applyAlignment="1">
      <alignment horizontal="center" vertical="center" wrapText="1"/>
      <protection/>
    </xf>
    <xf numFmtId="3" fontId="31" fillId="0" borderId="31" xfId="19" applyNumberFormat="1" applyFont="1" applyBorder="1" applyAlignment="1">
      <alignment horizontal="center" vertical="center" wrapText="1"/>
      <protection/>
    </xf>
    <xf numFmtId="3" fontId="31" fillId="0" borderId="31" xfId="19" applyNumberFormat="1" applyFont="1" applyFill="1" applyBorder="1" applyAlignment="1">
      <alignment horizontal="center" vertical="center" wrapText="1"/>
      <protection/>
    </xf>
    <xf numFmtId="0" fontId="34" fillId="0" borderId="6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1" xfId="19" applyFont="1" applyFill="1" applyBorder="1" applyAlignment="1">
      <alignment horizontal="center" vertical="center" wrapText="1"/>
      <protection/>
    </xf>
    <xf numFmtId="4" fontId="31" fillId="0" borderId="32" xfId="19" applyNumberFormat="1" applyFont="1" applyBorder="1" applyAlignment="1">
      <alignment horizontal="center" vertical="center" wrapText="1"/>
      <protection/>
    </xf>
    <xf numFmtId="4" fontId="31" fillId="0" borderId="54" xfId="19" applyNumberFormat="1" applyFont="1" applyBorder="1" applyAlignment="1">
      <alignment horizontal="center" vertical="center" wrapText="1"/>
      <protection/>
    </xf>
    <xf numFmtId="4" fontId="31" fillId="0" borderId="37" xfId="19" applyNumberFormat="1" applyFont="1" applyBorder="1" applyAlignment="1">
      <alignment horizontal="center" vertical="center" wrapText="1"/>
      <protection/>
    </xf>
    <xf numFmtId="4" fontId="31" fillId="0" borderId="34" xfId="19" applyNumberFormat="1" applyFont="1" applyBorder="1" applyAlignment="1">
      <alignment horizontal="center" vertical="center" wrapText="1"/>
      <protection/>
    </xf>
    <xf numFmtId="0" fontId="30" fillId="0" borderId="39" xfId="19" applyFont="1" applyBorder="1" applyAlignment="1">
      <alignment horizontal="center" vertical="center" wrapText="1"/>
      <protection/>
    </xf>
    <xf numFmtId="4" fontId="31" fillId="0" borderId="30" xfId="19" applyNumberFormat="1" applyFont="1" applyBorder="1" applyAlignment="1">
      <alignment horizontal="center" vertical="center" wrapText="1"/>
      <protection/>
    </xf>
    <xf numFmtId="0" fontId="31" fillId="0" borderId="32" xfId="19" applyFont="1" applyFill="1" applyBorder="1" applyAlignment="1">
      <alignment horizontal="center" vertical="center" wrapText="1"/>
      <protection/>
    </xf>
    <xf numFmtId="0" fontId="31" fillId="0" borderId="44" xfId="19" applyFont="1" applyFill="1" applyBorder="1" applyAlignment="1">
      <alignment horizontal="center" vertical="center" wrapText="1"/>
      <protection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3" xfId="19" applyFont="1" applyBorder="1" applyAlignment="1">
      <alignment horizontal="center" vertical="center" wrapText="1"/>
      <protection/>
    </xf>
    <xf numFmtId="0" fontId="31" fillId="0" borderId="44" xfId="19" applyFont="1" applyBorder="1" applyAlignment="1">
      <alignment horizontal="center" vertical="center" wrapText="1"/>
      <protection/>
    </xf>
    <xf numFmtId="0" fontId="34" fillId="0" borderId="64" xfId="0" applyFont="1" applyBorder="1" applyAlignment="1">
      <alignment horizontal="center" vertical="center" wrapText="1"/>
    </xf>
    <xf numFmtId="0" fontId="19" fillId="0" borderId="47" xfId="19" applyFont="1" applyBorder="1" applyAlignment="1">
      <alignment horizontal="center" vertical="center" wrapText="1"/>
      <protection/>
    </xf>
    <xf numFmtId="0" fontId="19" fillId="0" borderId="12" xfId="19" applyFont="1" applyBorder="1" applyAlignment="1">
      <alignment horizontal="center" vertical="center" wrapText="1"/>
      <protection/>
    </xf>
    <xf numFmtId="0" fontId="19" fillId="0" borderId="11" xfId="19" applyFont="1" applyBorder="1" applyAlignment="1">
      <alignment horizontal="center" vertical="center" wrapText="1"/>
      <protection/>
    </xf>
    <xf numFmtId="0" fontId="19" fillId="0" borderId="0" xfId="19" applyFont="1" applyBorder="1" applyAlignment="1">
      <alignment horizontal="center" vertical="center" wrapText="1"/>
      <protection/>
    </xf>
    <xf numFmtId="0" fontId="19" fillId="0" borderId="19" xfId="19" applyFont="1" applyBorder="1" applyAlignment="1">
      <alignment horizontal="center" vertical="center" wrapText="1"/>
      <protection/>
    </xf>
    <xf numFmtId="0" fontId="19" fillId="0" borderId="20" xfId="19" applyFont="1" applyBorder="1" applyAlignment="1">
      <alignment horizontal="center" vertical="center" wrapText="1"/>
      <protection/>
    </xf>
    <xf numFmtId="0" fontId="31" fillId="0" borderId="29" xfId="19" applyFont="1" applyBorder="1" applyAlignment="1">
      <alignment horizontal="center" vertical="center"/>
      <protection/>
    </xf>
    <xf numFmtId="0" fontId="31" fillId="0" borderId="13" xfId="19" applyFont="1" applyBorder="1" applyAlignment="1">
      <alignment horizontal="center" vertical="center"/>
      <protection/>
    </xf>
    <xf numFmtId="4" fontId="31" fillId="0" borderId="29" xfId="19" applyNumberFormat="1" applyFont="1" applyBorder="1" applyAlignment="1">
      <alignment horizontal="center" vertical="center"/>
      <protection/>
    </xf>
    <xf numFmtId="4" fontId="31" fillId="0" borderId="13" xfId="19" applyNumberFormat="1" applyFont="1" applyBorder="1" applyAlignment="1">
      <alignment horizontal="center" vertical="center"/>
      <protection/>
    </xf>
    <xf numFmtId="4" fontId="31" fillId="0" borderId="58" xfId="19" applyNumberFormat="1" applyFont="1" applyBorder="1" applyAlignment="1">
      <alignment horizontal="center" vertical="center" wrapText="1"/>
      <protection/>
    </xf>
    <xf numFmtId="0" fontId="31" fillId="0" borderId="63" xfId="19" applyFont="1" applyBorder="1" applyAlignment="1">
      <alignment horizontal="center" vertical="center" wrapText="1"/>
      <protection/>
    </xf>
    <xf numFmtId="0" fontId="31" fillId="0" borderId="63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4" fontId="31" fillId="0" borderId="35" xfId="19" applyNumberFormat="1" applyFont="1" applyFill="1" applyBorder="1" applyAlignment="1">
      <alignment horizontal="center" vertical="center" wrapText="1"/>
      <protection/>
    </xf>
    <xf numFmtId="4" fontId="31" fillId="0" borderId="54" xfId="19" applyNumberFormat="1" applyFont="1" applyFill="1" applyBorder="1" applyAlignment="1">
      <alignment horizontal="center" vertical="center" wrapText="1"/>
      <protection/>
    </xf>
    <xf numFmtId="0" fontId="31" fillId="0" borderId="45" xfId="0" applyFont="1" applyFill="1" applyBorder="1" applyAlignment="1">
      <alignment horizontal="center" vertical="center" wrapText="1"/>
    </xf>
    <xf numFmtId="4" fontId="31" fillId="0" borderId="30" xfId="19" applyNumberFormat="1" applyFont="1" applyFill="1" applyBorder="1" applyAlignment="1">
      <alignment horizontal="center" vertical="center" wrapText="1"/>
      <protection/>
    </xf>
    <xf numFmtId="4" fontId="31" fillId="0" borderId="13" xfId="19" applyNumberFormat="1" applyFont="1" applyFill="1" applyBorder="1" applyAlignment="1">
      <alignment horizontal="center" vertical="center" wrapText="1"/>
      <protection/>
    </xf>
    <xf numFmtId="0" fontId="31" fillId="0" borderId="29" xfId="0" applyFont="1" applyFill="1" applyBorder="1" applyAlignment="1">
      <alignment horizontal="center" vertical="center" wrapText="1"/>
    </xf>
    <xf numFmtId="3" fontId="30" fillId="0" borderId="59" xfId="19" applyNumberFormat="1" applyFont="1" applyBorder="1" applyAlignment="1">
      <alignment horizontal="center" vertical="center" wrapText="1"/>
      <protection/>
    </xf>
    <xf numFmtId="3" fontId="30" fillId="0" borderId="5" xfId="19" applyNumberFormat="1" applyFont="1" applyBorder="1" applyAlignment="1">
      <alignment horizontal="center" vertical="center" wrapText="1"/>
      <protection/>
    </xf>
    <xf numFmtId="3" fontId="30" fillId="0" borderId="9" xfId="19" applyNumberFormat="1" applyFont="1" applyBorder="1" applyAlignment="1">
      <alignment horizontal="center" vertical="center" wrapText="1"/>
      <protection/>
    </xf>
    <xf numFmtId="0" fontId="30" fillId="0" borderId="55" xfId="19" applyFont="1" applyBorder="1" applyAlignment="1">
      <alignment horizontal="center" vertical="center" wrapText="1"/>
      <protection/>
    </xf>
    <xf numFmtId="0" fontId="31" fillId="0" borderId="56" xfId="0" applyFont="1" applyBorder="1" applyAlignment="1">
      <alignment horizontal="center" vertical="center" wrapText="1"/>
    </xf>
    <xf numFmtId="0" fontId="30" fillId="0" borderId="53" xfId="19" applyFont="1" applyBorder="1" applyAlignment="1">
      <alignment horizontal="center" vertical="center" wrapText="1"/>
      <protection/>
    </xf>
    <xf numFmtId="0" fontId="31" fillId="0" borderId="71" xfId="0" applyFont="1" applyBorder="1" applyAlignment="1">
      <alignment horizontal="center" vertical="center" wrapText="1"/>
    </xf>
    <xf numFmtId="0" fontId="30" fillId="0" borderId="54" xfId="19" applyFont="1" applyBorder="1" applyAlignment="1">
      <alignment horizontal="center" vertical="center" wrapText="1"/>
      <protection/>
    </xf>
    <xf numFmtId="0" fontId="31" fillId="0" borderId="72" xfId="0" applyFont="1" applyBorder="1" applyAlignment="1">
      <alignment horizontal="center" vertical="center" wrapText="1"/>
    </xf>
    <xf numFmtId="0" fontId="30" fillId="0" borderId="58" xfId="19" applyFont="1" applyBorder="1" applyAlignment="1">
      <alignment horizontal="center" vertical="center" wrapText="1"/>
      <protection/>
    </xf>
    <xf numFmtId="0" fontId="30" fillId="0" borderId="73" xfId="19" applyFont="1" applyBorder="1" applyAlignment="1">
      <alignment horizontal="center" vertical="center" wrapText="1"/>
      <protection/>
    </xf>
    <xf numFmtId="0" fontId="30" fillId="0" borderId="57" xfId="19" applyFont="1" applyBorder="1" applyAlignment="1">
      <alignment horizontal="center" vertical="center" wrapText="1"/>
      <protection/>
    </xf>
    <xf numFmtId="0" fontId="30" fillId="0" borderId="59" xfId="19" applyFont="1" applyFill="1" applyBorder="1" applyAlignment="1">
      <alignment horizontal="center" vertical="center" wrapText="1"/>
      <protection/>
    </xf>
    <xf numFmtId="0" fontId="30" fillId="0" borderId="5" xfId="19" applyFont="1" applyFill="1" applyBorder="1" applyAlignment="1">
      <alignment horizontal="center" vertical="center" wrapText="1"/>
      <protection/>
    </xf>
    <xf numFmtId="0" fontId="31" fillId="0" borderId="15" xfId="19" applyFont="1" applyBorder="1" applyAlignment="1">
      <alignment horizontal="center" vertical="center" wrapText="1"/>
      <protection/>
    </xf>
    <xf numFmtId="0" fontId="30" fillId="0" borderId="10" xfId="19" applyFont="1" applyFill="1" applyBorder="1" applyAlignment="1">
      <alignment horizontal="center" vertical="center" wrapText="1"/>
      <protection/>
    </xf>
    <xf numFmtId="0" fontId="31" fillId="5" borderId="58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0" borderId="37" xfId="19" applyFont="1" applyBorder="1" applyAlignment="1">
      <alignment horizontal="center" vertical="center" wrapText="1"/>
      <protection/>
    </xf>
    <xf numFmtId="0" fontId="31" fillId="0" borderId="34" xfId="19" applyFont="1" applyBorder="1" applyAlignment="1">
      <alignment horizontal="center" vertical="center" wrapText="1"/>
      <protection/>
    </xf>
    <xf numFmtId="0" fontId="31" fillId="0" borderId="39" xfId="0" applyFont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4" fontId="31" fillId="0" borderId="29" xfId="19" applyNumberFormat="1" applyFont="1" applyFill="1" applyBorder="1" applyAlignment="1">
      <alignment horizontal="center" vertical="center" wrapText="1"/>
      <protection/>
    </xf>
    <xf numFmtId="3" fontId="33" fillId="0" borderId="1" xfId="19" applyNumberFormat="1" applyFont="1" applyFill="1" applyBorder="1" applyAlignment="1">
      <alignment horizontal="center" vertical="center" wrapText="1"/>
      <protection/>
    </xf>
    <xf numFmtId="3" fontId="33" fillId="4" borderId="3" xfId="19" applyNumberFormat="1" applyFont="1" applyFill="1" applyBorder="1" applyAlignment="1">
      <alignment horizontal="center" vertical="center" wrapText="1"/>
      <protection/>
    </xf>
    <xf numFmtId="3" fontId="33" fillId="4" borderId="1" xfId="19" applyNumberFormat="1" applyFont="1" applyFill="1" applyBorder="1" applyAlignment="1">
      <alignment horizontal="center" vertical="center" wrapText="1"/>
      <protection/>
    </xf>
    <xf numFmtId="3" fontId="33" fillId="0" borderId="18" xfId="19" applyNumberFormat="1" applyFont="1" applyBorder="1" applyAlignment="1">
      <alignment horizontal="center" vertical="center" wrapText="1"/>
      <protection/>
    </xf>
    <xf numFmtId="3" fontId="33" fillId="0" borderId="3" xfId="19" applyNumberFormat="1" applyFont="1" applyBorder="1" applyAlignment="1">
      <alignment horizontal="center" vertical="center" wrapText="1"/>
      <protection/>
    </xf>
    <xf numFmtId="3" fontId="33" fillId="0" borderId="1" xfId="0" applyNumberFormat="1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4" fontId="31" fillId="0" borderId="31" xfId="19" applyNumberFormat="1" applyFont="1" applyBorder="1" applyAlignment="1">
      <alignment horizontal="center" vertical="center" wrapText="1"/>
      <protection/>
    </xf>
    <xf numFmtId="4" fontId="31" fillId="0" borderId="52" xfId="19" applyNumberFormat="1" applyFont="1" applyBorder="1" applyAlignment="1">
      <alignment horizontal="center" vertical="center" wrapText="1"/>
      <protection/>
    </xf>
    <xf numFmtId="0" fontId="30" fillId="0" borderId="30" xfId="19" applyFont="1" applyFill="1" applyBorder="1" applyAlignment="1">
      <alignment horizontal="center" vertical="center" wrapText="1"/>
      <protection/>
    </xf>
    <xf numFmtId="0" fontId="30" fillId="0" borderId="13" xfId="19" applyFont="1" applyFill="1" applyBorder="1" applyAlignment="1">
      <alignment horizontal="center" vertical="center" wrapText="1"/>
      <protection/>
    </xf>
    <xf numFmtId="0" fontId="30" fillId="0" borderId="41" xfId="19" applyFont="1" applyFill="1" applyBorder="1" applyAlignment="1">
      <alignment horizontal="center" vertical="center" wrapText="1"/>
      <protection/>
    </xf>
    <xf numFmtId="4" fontId="31" fillId="0" borderId="35" xfId="19" applyNumberFormat="1" applyFont="1" applyBorder="1" applyAlignment="1">
      <alignment horizontal="center" vertical="center" wrapText="1"/>
      <protection/>
    </xf>
    <xf numFmtId="0" fontId="31" fillId="0" borderId="45" xfId="19" applyFont="1" applyBorder="1" applyAlignment="1">
      <alignment horizontal="center" vertical="center" wrapText="1"/>
      <protection/>
    </xf>
    <xf numFmtId="0" fontId="31" fillId="0" borderId="36" xfId="19" applyFont="1" applyFill="1" applyBorder="1" applyAlignment="1">
      <alignment horizontal="center" vertical="center" wrapText="1"/>
      <protection/>
    </xf>
    <xf numFmtId="0" fontId="31" fillId="0" borderId="56" xfId="19" applyFont="1" applyFill="1" applyBorder="1" applyAlignment="1">
      <alignment horizontal="center" vertical="center" wrapText="1"/>
      <protection/>
    </xf>
    <xf numFmtId="0" fontId="31" fillId="0" borderId="42" xfId="0" applyFont="1" applyFill="1" applyBorder="1" applyAlignment="1">
      <alignment horizontal="center" vertical="center" wrapText="1"/>
    </xf>
    <xf numFmtId="4" fontId="31" fillId="0" borderId="39" xfId="19" applyNumberFormat="1" applyFont="1" applyBorder="1" applyAlignment="1">
      <alignment horizontal="center" vertical="center" wrapText="1"/>
      <protection/>
    </xf>
    <xf numFmtId="4" fontId="31" fillId="0" borderId="67" xfId="19" applyNumberFormat="1" applyFont="1" applyBorder="1" applyAlignment="1">
      <alignment horizontal="center" vertical="center" wrapText="1"/>
      <protection/>
    </xf>
    <xf numFmtId="0" fontId="30" fillId="0" borderId="43" xfId="19" applyFont="1" applyBorder="1" applyAlignment="1">
      <alignment horizontal="center" vertical="center" wrapText="1"/>
      <protection/>
    </xf>
    <xf numFmtId="0" fontId="31" fillId="0" borderId="42" xfId="0" applyFont="1" applyBorder="1" applyAlignment="1">
      <alignment horizontal="center" vertical="center" wrapText="1"/>
    </xf>
    <xf numFmtId="3" fontId="33" fillId="0" borderId="18" xfId="19" applyNumberFormat="1" applyFont="1" applyFill="1" applyBorder="1" applyAlignment="1">
      <alignment horizontal="center" vertical="center" wrapText="1"/>
      <protection/>
    </xf>
    <xf numFmtId="0" fontId="31" fillId="0" borderId="62" xfId="19" applyFont="1" applyFill="1" applyBorder="1" applyAlignment="1">
      <alignment horizontal="center" vertical="center" wrapText="1"/>
      <protection/>
    </xf>
    <xf numFmtId="49" fontId="31" fillId="0" borderId="32" xfId="19" applyNumberFormat="1" applyFont="1" applyFill="1" applyBorder="1" applyAlignment="1">
      <alignment horizontal="center" vertical="center" wrapText="1"/>
      <protection/>
    </xf>
    <xf numFmtId="49" fontId="31" fillId="0" borderId="54" xfId="19" applyNumberFormat="1" applyFont="1" applyFill="1" applyBorder="1" applyAlignment="1">
      <alignment horizontal="center" vertical="center" wrapText="1"/>
      <protection/>
    </xf>
    <xf numFmtId="0" fontId="31" fillId="0" borderId="64" xfId="0" applyFont="1" applyFill="1" applyBorder="1" applyAlignment="1">
      <alignment horizontal="center" vertical="center" wrapText="1"/>
    </xf>
    <xf numFmtId="0" fontId="30" fillId="0" borderId="29" xfId="19" applyFont="1" applyFill="1" applyBorder="1" applyAlignment="1">
      <alignment horizontal="center" vertical="center" wrapText="1"/>
      <protection/>
    </xf>
    <xf numFmtId="0" fontId="30" fillId="0" borderId="52" xfId="19" applyFont="1" applyFill="1" applyBorder="1" applyAlignment="1">
      <alignment horizontal="center" vertical="center" wrapText="1"/>
      <protection/>
    </xf>
    <xf numFmtId="0" fontId="31" fillId="0" borderId="52" xfId="19" applyFont="1" applyFill="1" applyBorder="1" applyAlignment="1">
      <alignment horizontal="center" vertical="center" wrapText="1"/>
      <protection/>
    </xf>
    <xf numFmtId="3" fontId="31" fillId="0" borderId="30" xfId="19" applyNumberFormat="1" applyFont="1" applyBorder="1" applyAlignment="1">
      <alignment horizontal="center" vertical="center" wrapText="1"/>
      <protection/>
    </xf>
    <xf numFmtId="3" fontId="33" fillId="4" borderId="18" xfId="19" applyNumberFormat="1" applyFont="1" applyFill="1" applyBorder="1" applyAlignment="1">
      <alignment horizontal="center" vertical="center" wrapText="1"/>
      <protection/>
    </xf>
    <xf numFmtId="3" fontId="33" fillId="4" borderId="5" xfId="19" applyNumberFormat="1" applyFont="1" applyFill="1" applyBorder="1" applyAlignment="1">
      <alignment horizontal="center" vertical="center" wrapText="1"/>
      <protection/>
    </xf>
    <xf numFmtId="3" fontId="33" fillId="4" borderId="21" xfId="0" applyNumberFormat="1" applyFont="1" applyFill="1" applyBorder="1" applyAlignment="1">
      <alignment horizontal="center" vertical="center" wrapText="1"/>
    </xf>
    <xf numFmtId="3" fontId="33" fillId="0" borderId="1" xfId="19" applyNumberFormat="1" applyFont="1" applyBorder="1" applyAlignment="1">
      <alignment horizontal="center" vertical="center" wrapText="1"/>
      <protection/>
    </xf>
    <xf numFmtId="3" fontId="33" fillId="0" borderId="66" xfId="19" applyNumberFormat="1" applyFont="1" applyBorder="1" applyAlignment="1">
      <alignment horizontal="center" vertical="center" wrapText="1"/>
      <protection/>
    </xf>
    <xf numFmtId="3" fontId="33" fillId="0" borderId="21" xfId="19" applyNumberFormat="1" applyFont="1" applyBorder="1" applyAlignment="1">
      <alignment horizontal="center" vertical="center" wrapText="1"/>
      <protection/>
    </xf>
    <xf numFmtId="3" fontId="33" fillId="4" borderId="66" xfId="0" applyNumberFormat="1" applyFont="1" applyFill="1" applyBorder="1" applyAlignment="1">
      <alignment horizontal="center" vertical="center" wrapText="1"/>
    </xf>
    <xf numFmtId="3" fontId="30" fillId="0" borderId="66" xfId="19" applyNumberFormat="1" applyFont="1" applyBorder="1" applyAlignment="1">
      <alignment horizontal="center" vertical="center" wrapText="1"/>
      <protection/>
    </xf>
    <xf numFmtId="3" fontId="30" fillId="0" borderId="3" xfId="19" applyNumberFormat="1" applyFont="1" applyBorder="1" applyAlignment="1">
      <alignment horizontal="center" vertical="center" wrapText="1"/>
      <protection/>
    </xf>
    <xf numFmtId="3" fontId="33" fillId="4" borderId="66" xfId="19" applyNumberFormat="1" applyFont="1" applyFill="1" applyBorder="1" applyAlignment="1">
      <alignment horizontal="center" vertical="center" wrapText="1"/>
      <protection/>
    </xf>
    <xf numFmtId="3" fontId="33" fillId="4" borderId="21" xfId="19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left"/>
    </xf>
    <xf numFmtId="3" fontId="36" fillId="0" borderId="3" xfId="19" applyNumberFormat="1" applyFont="1" applyFill="1" applyBorder="1" applyAlignment="1">
      <alignment horizontal="center" vertical="center" wrapText="1"/>
      <protection/>
    </xf>
    <xf numFmtId="3" fontId="36" fillId="0" borderId="5" xfId="19" applyNumberFormat="1" applyFont="1" applyFill="1" applyBorder="1" applyAlignment="1">
      <alignment horizontal="center" vertical="center" wrapText="1"/>
      <protection/>
    </xf>
    <xf numFmtId="3" fontId="36" fillId="0" borderId="66" xfId="19" applyNumberFormat="1" applyFont="1" applyFill="1" applyBorder="1" applyAlignment="1">
      <alignment horizontal="center" vertical="center" wrapText="1"/>
      <protection/>
    </xf>
    <xf numFmtId="3" fontId="33" fillId="4" borderId="1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3" fontId="46" fillId="0" borderId="66" xfId="19" applyNumberFormat="1" applyFont="1" applyFill="1" applyBorder="1" applyAlignment="1">
      <alignment horizontal="center" vertical="center" wrapText="1"/>
      <protection/>
    </xf>
    <xf numFmtId="3" fontId="46" fillId="0" borderId="9" xfId="19" applyNumberFormat="1" applyFont="1" applyFill="1" applyBorder="1" applyAlignment="1">
      <alignment horizontal="center" vertical="center" wrapText="1"/>
      <protection/>
    </xf>
    <xf numFmtId="3" fontId="46" fillId="0" borderId="5" xfId="19" applyNumberFormat="1" applyFont="1" applyFill="1" applyBorder="1" applyAlignment="1">
      <alignment horizontal="center" vertical="center" wrapText="1"/>
      <protection/>
    </xf>
    <xf numFmtId="3" fontId="11" fillId="0" borderId="66" xfId="19" applyNumberFormat="1" applyFont="1" applyFill="1" applyBorder="1" applyAlignment="1">
      <alignment horizontal="center" vertical="center" wrapText="1"/>
      <protection/>
    </xf>
    <xf numFmtId="3" fontId="11" fillId="0" borderId="9" xfId="19" applyNumberFormat="1" applyFont="1" applyFill="1" applyBorder="1" applyAlignment="1">
      <alignment horizontal="center" vertical="center" wrapText="1"/>
      <protection/>
    </xf>
    <xf numFmtId="0" fontId="41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left" vertical="center"/>
      <protection/>
    </xf>
    <xf numFmtId="0" fontId="11" fillId="0" borderId="0" xfId="19" applyFont="1" applyAlignment="1">
      <alignment horizontal="left" vertical="center"/>
      <protection/>
    </xf>
    <xf numFmtId="0" fontId="3" fillId="0" borderId="18" xfId="19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3" fillId="0" borderId="36" xfId="19" applyFont="1" applyBorder="1" applyAlignment="1">
      <alignment horizontal="center" vertical="center" wrapText="1"/>
      <protection/>
    </xf>
    <xf numFmtId="0" fontId="3" fillId="0" borderId="38" xfId="19" applyFont="1" applyBorder="1" applyAlignment="1">
      <alignment horizontal="center" vertical="center" wrapText="1"/>
      <protection/>
    </xf>
    <xf numFmtId="0" fontId="3" fillId="0" borderId="42" xfId="19" applyFont="1" applyBorder="1" applyAlignment="1">
      <alignment horizontal="center" vertical="center" wrapText="1"/>
      <protection/>
    </xf>
    <xf numFmtId="4" fontId="11" fillId="0" borderId="52" xfId="19" applyNumberFormat="1" applyFont="1" applyBorder="1" applyAlignment="1">
      <alignment horizontal="center" vertical="center" wrapText="1"/>
      <protection/>
    </xf>
    <xf numFmtId="4" fontId="11" fillId="0" borderId="63" xfId="19" applyNumberFormat="1" applyFont="1" applyBorder="1" applyAlignment="1">
      <alignment horizontal="center" vertical="center" wrapText="1"/>
      <protection/>
    </xf>
    <xf numFmtId="0" fontId="3" fillId="0" borderId="30" xfId="19" applyFont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3" fontId="3" fillId="0" borderId="66" xfId="19" applyNumberFormat="1" applyFont="1" applyBorder="1" applyAlignment="1">
      <alignment horizontal="center" vertical="center" wrapText="1"/>
      <protection/>
    </xf>
    <xf numFmtId="3" fontId="3" fillId="0" borderId="9" xfId="19" applyNumberFormat="1" applyFont="1" applyBorder="1" applyAlignment="1">
      <alignment horizontal="center" vertical="center" wrapText="1"/>
      <protection/>
    </xf>
    <xf numFmtId="49" fontId="11" fillId="0" borderId="35" xfId="19" applyNumberFormat="1" applyFont="1" applyBorder="1" applyAlignment="1">
      <alignment horizontal="center" vertical="center" wrapText="1"/>
      <protection/>
    </xf>
    <xf numFmtId="49" fontId="11" fillId="0" borderId="64" xfId="19" applyNumberFormat="1" applyFont="1" applyBorder="1" applyAlignment="1">
      <alignment horizontal="center" vertical="center" wrapText="1"/>
      <protection/>
    </xf>
    <xf numFmtId="49" fontId="11" fillId="0" borderId="45" xfId="19" applyNumberFormat="1" applyFont="1" applyBorder="1" applyAlignment="1">
      <alignment horizontal="center" vertical="center" wrapText="1"/>
      <protection/>
    </xf>
    <xf numFmtId="0" fontId="47" fillId="0" borderId="47" xfId="19" applyFont="1" applyBorder="1" applyAlignment="1">
      <alignment horizontal="center" vertical="center" wrapText="1"/>
      <protection/>
    </xf>
    <xf numFmtId="0" fontId="47" fillId="0" borderId="12" xfId="19" applyFont="1" applyBorder="1" applyAlignment="1">
      <alignment horizontal="center" vertical="center" wrapText="1"/>
      <protection/>
    </xf>
    <xf numFmtId="0" fontId="47" fillId="0" borderId="61" xfId="19" applyFont="1" applyBorder="1" applyAlignment="1">
      <alignment horizontal="center" vertical="center" wrapText="1"/>
      <protection/>
    </xf>
    <xf numFmtId="0" fontId="47" fillId="0" borderId="11" xfId="19" applyFont="1" applyBorder="1" applyAlignment="1">
      <alignment horizontal="center" vertical="center" wrapText="1"/>
      <protection/>
    </xf>
    <xf numFmtId="0" fontId="47" fillId="0" borderId="0" xfId="19" applyFont="1" applyBorder="1" applyAlignment="1">
      <alignment horizontal="center" vertical="center" wrapText="1"/>
      <protection/>
    </xf>
    <xf numFmtId="0" fontId="47" fillId="0" borderId="22" xfId="19" applyFont="1" applyBorder="1" applyAlignment="1">
      <alignment horizontal="center" vertical="center" wrapText="1"/>
      <protection/>
    </xf>
    <xf numFmtId="0" fontId="47" fillId="0" borderId="19" xfId="19" applyFont="1" applyBorder="1" applyAlignment="1">
      <alignment horizontal="center" vertical="center" wrapText="1"/>
      <protection/>
    </xf>
    <xf numFmtId="0" fontId="47" fillId="0" borderId="20" xfId="19" applyFont="1" applyBorder="1" applyAlignment="1">
      <alignment horizontal="center" vertical="center" wrapText="1"/>
      <protection/>
    </xf>
    <xf numFmtId="0" fontId="47" fillId="0" borderId="23" xfId="19" applyFont="1" applyBorder="1" applyAlignment="1">
      <alignment horizontal="center" vertical="center" wrapText="1"/>
      <protection/>
    </xf>
    <xf numFmtId="3" fontId="11" fillId="0" borderId="1" xfId="19" applyNumberFormat="1" applyFont="1" applyFill="1" applyBorder="1" applyAlignment="1">
      <alignment horizontal="center" vertical="center" wrapText="1"/>
      <protection/>
    </xf>
    <xf numFmtId="3" fontId="11" fillId="0" borderId="21" xfId="19" applyNumberFormat="1" applyFont="1" applyFill="1" applyBorder="1" applyAlignment="1">
      <alignment horizontal="center" vertical="center" wrapText="1"/>
      <protection/>
    </xf>
    <xf numFmtId="0" fontId="42" fillId="0" borderId="0" xfId="19" applyFont="1" applyAlignment="1">
      <alignment horizontal="left" vertical="center"/>
      <protection/>
    </xf>
    <xf numFmtId="0" fontId="3" fillId="0" borderId="59" xfId="19" applyFont="1" applyBorder="1" applyAlignment="1">
      <alignment horizontal="center" vertical="center" wrapText="1"/>
      <protection/>
    </xf>
    <xf numFmtId="0" fontId="3" fillId="0" borderId="5" xfId="19" applyFont="1" applyBorder="1" applyAlignment="1">
      <alignment horizontal="center" vertical="center" wrapText="1"/>
      <protection/>
    </xf>
    <xf numFmtId="0" fontId="3" fillId="0" borderId="9" xfId="19" applyFont="1" applyBorder="1" applyAlignment="1">
      <alignment horizontal="center" vertical="center" wrapText="1"/>
      <protection/>
    </xf>
    <xf numFmtId="3" fontId="3" fillId="0" borderId="36" xfId="19" applyNumberFormat="1" applyFont="1" applyBorder="1" applyAlignment="1">
      <alignment horizontal="center" vertical="center" wrapText="1"/>
      <protection/>
    </xf>
    <xf numFmtId="3" fontId="3" fillId="0" borderId="38" xfId="19" applyNumberFormat="1" applyFont="1" applyBorder="1" applyAlignment="1">
      <alignment horizontal="center" vertical="center" wrapText="1"/>
      <protection/>
    </xf>
    <xf numFmtId="3" fontId="3" fillId="0" borderId="42" xfId="19" applyNumberFormat="1" applyFont="1" applyBorder="1" applyAlignment="1">
      <alignment horizontal="center" vertical="center" wrapText="1"/>
      <protection/>
    </xf>
    <xf numFmtId="3" fontId="3" fillId="0" borderId="30" xfId="19" applyNumberFormat="1" applyFont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/>
    </xf>
    <xf numFmtId="3" fontId="3" fillId="0" borderId="37" xfId="19" applyNumberFormat="1" applyFont="1" applyBorder="1" applyAlignment="1">
      <alignment horizontal="center" vertical="center" wrapText="1"/>
      <protection/>
    </xf>
    <xf numFmtId="3" fontId="3" fillId="0" borderId="39" xfId="19" applyNumberFormat="1" applyFont="1" applyBorder="1" applyAlignment="1">
      <alignment horizontal="center" vertical="center" wrapText="1"/>
      <protection/>
    </xf>
    <xf numFmtId="3" fontId="3" fillId="0" borderId="43" xfId="19" applyNumberFormat="1" applyFont="1" applyBorder="1" applyAlignment="1">
      <alignment horizontal="center" vertical="center" wrapText="1"/>
      <protection/>
    </xf>
    <xf numFmtId="3" fontId="3" fillId="0" borderId="25" xfId="19" applyNumberFormat="1" applyFont="1" applyBorder="1" applyAlignment="1">
      <alignment horizontal="center" vertical="center" wrapText="1"/>
      <protection/>
    </xf>
    <xf numFmtId="3" fontId="3" fillId="0" borderId="2" xfId="19" applyNumberFormat="1" applyFont="1" applyBorder="1" applyAlignment="1">
      <alignment horizontal="center" vertical="center" wrapText="1"/>
      <protection/>
    </xf>
    <xf numFmtId="3" fontId="3" fillId="0" borderId="74" xfId="19" applyNumberFormat="1" applyFont="1" applyBorder="1" applyAlignment="1">
      <alignment horizontal="center" vertical="center" wrapText="1"/>
      <protection/>
    </xf>
    <xf numFmtId="3" fontId="3" fillId="0" borderId="31" xfId="19" applyNumberFormat="1" applyFont="1" applyBorder="1" applyAlignment="1">
      <alignment horizontal="center" vertical="center" wrapText="1"/>
      <protection/>
    </xf>
    <xf numFmtId="3" fontId="3" fillId="0" borderId="41" xfId="19" applyNumberFormat="1" applyFont="1" applyBorder="1" applyAlignment="1">
      <alignment horizontal="center" vertical="center" wrapText="1"/>
      <protection/>
    </xf>
    <xf numFmtId="3" fontId="3" fillId="0" borderId="27" xfId="19" applyNumberFormat="1" applyFont="1" applyBorder="1" applyAlignment="1">
      <alignment horizontal="center" vertical="center"/>
      <protection/>
    </xf>
    <xf numFmtId="3" fontId="3" fillId="0" borderId="28" xfId="19" applyNumberFormat="1" applyFont="1" applyBorder="1" applyAlignment="1">
      <alignment horizontal="center" vertical="center"/>
      <protection/>
    </xf>
    <xf numFmtId="3" fontId="3" fillId="0" borderId="26" xfId="19" applyNumberFormat="1" applyFont="1" applyBorder="1" applyAlignment="1">
      <alignment horizontal="center" vertical="center"/>
      <protection/>
    </xf>
    <xf numFmtId="0" fontId="11" fillId="0" borderId="55" xfId="19" applyFont="1" applyBorder="1" applyAlignment="1">
      <alignment horizontal="center" vertical="center"/>
      <protection/>
    </xf>
    <xf numFmtId="0" fontId="11" fillId="0" borderId="56" xfId="19" applyFont="1" applyBorder="1" applyAlignment="1">
      <alignment horizontal="center" vertical="center"/>
      <protection/>
    </xf>
    <xf numFmtId="0" fontId="11" fillId="0" borderId="75" xfId="19" applyFont="1" applyBorder="1" applyAlignment="1">
      <alignment horizontal="center" vertical="center"/>
      <protection/>
    </xf>
    <xf numFmtId="0" fontId="11" fillId="0" borderId="36" xfId="19" applyFont="1" applyBorder="1" applyAlignment="1">
      <alignment horizontal="center" vertical="center" wrapText="1"/>
      <protection/>
    </xf>
    <xf numFmtId="0" fontId="11" fillId="0" borderId="62" xfId="19" applyFont="1" applyBorder="1" applyAlignment="1">
      <alignment horizontal="center" vertical="center" wrapText="1"/>
      <protection/>
    </xf>
    <xf numFmtId="0" fontId="11" fillId="0" borderId="42" xfId="19" applyFont="1" applyBorder="1" applyAlignment="1">
      <alignment horizontal="center" vertical="center" wrapText="1"/>
      <protection/>
    </xf>
    <xf numFmtId="0" fontId="11" fillId="0" borderId="38" xfId="19" applyFont="1" applyBorder="1" applyAlignment="1">
      <alignment horizontal="center" vertical="center" wrapText="1"/>
      <protection/>
    </xf>
    <xf numFmtId="4" fontId="11" fillId="0" borderId="29" xfId="19" applyNumberFormat="1" applyFont="1" applyBorder="1" applyAlignment="1">
      <alignment horizontal="left" vertical="top" wrapText="1"/>
      <protection/>
    </xf>
    <xf numFmtId="4" fontId="11" fillId="0" borderId="41" xfId="19" applyNumberFormat="1" applyFont="1" applyBorder="1" applyAlignment="1">
      <alignment horizontal="left" vertical="top" wrapText="1"/>
      <protection/>
    </xf>
    <xf numFmtId="0" fontId="11" fillId="0" borderId="0" xfId="19" applyFont="1" applyAlignment="1">
      <alignment horizontal="center" vertical="center"/>
      <protection/>
    </xf>
    <xf numFmtId="4" fontId="11" fillId="0" borderId="30" xfId="19" applyNumberFormat="1" applyFont="1" applyBorder="1" applyAlignment="1">
      <alignment horizontal="center" vertical="center" wrapText="1"/>
      <protection/>
    </xf>
    <xf numFmtId="4" fontId="11" fillId="0" borderId="41" xfId="19" applyNumberFormat="1" applyFont="1" applyBorder="1" applyAlignment="1">
      <alignment horizontal="center" vertical="center" wrapText="1"/>
      <protection/>
    </xf>
    <xf numFmtId="0" fontId="3" fillId="0" borderId="35" xfId="19" applyFont="1" applyBorder="1" applyAlignment="1">
      <alignment horizontal="center" vertical="center" wrapText="1"/>
      <protection/>
    </xf>
    <xf numFmtId="0" fontId="3" fillId="0" borderId="44" xfId="19" applyFont="1" applyBorder="1" applyAlignment="1">
      <alignment horizontal="center" vertical="center" wrapText="1"/>
      <protection/>
    </xf>
    <xf numFmtId="0" fontId="3" fillId="0" borderId="45" xfId="19" applyFont="1" applyBorder="1" applyAlignment="1">
      <alignment horizontal="center" vertical="center" wrapText="1"/>
      <protection/>
    </xf>
    <xf numFmtId="49" fontId="11" fillId="0" borderId="73" xfId="19" applyNumberFormat="1" applyFont="1" applyBorder="1" applyAlignment="1">
      <alignment horizontal="center" vertical="center" wrapText="1"/>
      <protection/>
    </xf>
    <xf numFmtId="49" fontId="11" fillId="0" borderId="57" xfId="19" applyNumberFormat="1" applyFont="1" applyBorder="1" applyAlignment="1">
      <alignment horizontal="center" vertical="center" wrapText="1"/>
      <protection/>
    </xf>
    <xf numFmtId="49" fontId="11" fillId="0" borderId="68" xfId="19" applyNumberFormat="1" applyFont="1" applyBorder="1" applyAlignment="1">
      <alignment horizontal="center" vertical="center" wrapText="1"/>
      <protection/>
    </xf>
    <xf numFmtId="0" fontId="3" fillId="0" borderId="31" xfId="19" applyFont="1" applyBorder="1" applyAlignment="1">
      <alignment horizontal="center" vertical="center" wrapText="1"/>
      <protection/>
    </xf>
    <xf numFmtId="0" fontId="3" fillId="0" borderId="41" xfId="19" applyFont="1" applyBorder="1" applyAlignment="1">
      <alignment horizontal="center" vertical="center" wrapText="1"/>
      <protection/>
    </xf>
    <xf numFmtId="49" fontId="11" fillId="0" borderId="44" xfId="19" applyNumberFormat="1" applyFont="1" applyBorder="1" applyAlignment="1">
      <alignment horizontal="center" vertical="center" wrapText="1"/>
      <protection/>
    </xf>
    <xf numFmtId="4" fontId="11" fillId="0" borderId="58" xfId="19" applyNumberFormat="1" applyFont="1" applyBorder="1" applyAlignment="1">
      <alignment horizontal="left" vertical="center" wrapText="1"/>
      <protection/>
    </xf>
    <xf numFmtId="4" fontId="11" fillId="0" borderId="13" xfId="19" applyNumberFormat="1" applyFont="1" applyBorder="1" applyAlignment="1">
      <alignment horizontal="left" vertical="center" wrapText="1"/>
      <protection/>
    </xf>
    <xf numFmtId="4" fontId="11" fillId="0" borderId="63" xfId="19" applyNumberFormat="1" applyFont="1" applyBorder="1" applyAlignment="1">
      <alignment horizontal="left" vertical="center" wrapText="1"/>
      <protection/>
    </xf>
    <xf numFmtId="0" fontId="44" fillId="0" borderId="0" xfId="19" applyFont="1" applyAlignment="1">
      <alignment horizontal="left" vertical="center" wrapText="1"/>
      <protection/>
    </xf>
    <xf numFmtId="0" fontId="11" fillId="0" borderId="41" xfId="0" applyFont="1" applyBorder="1" applyAlignment="1">
      <alignment horizontal="center" vertical="center" wrapText="1"/>
    </xf>
    <xf numFmtId="3" fontId="3" fillId="0" borderId="31" xfId="19" applyNumberFormat="1" applyFont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/>
    </xf>
    <xf numFmtId="3" fontId="3" fillId="0" borderId="52" xfId="19" applyNumberFormat="1" applyFont="1" applyBorder="1" applyAlignment="1">
      <alignment horizontal="center" vertical="center" wrapText="1"/>
      <protection/>
    </xf>
    <xf numFmtId="3" fontId="3" fillId="0" borderId="63" xfId="19" applyNumberFormat="1" applyFont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1" fillId="0" borderId="0" xfId="18" applyFont="1" applyFill="1">
      <alignment/>
      <protection/>
    </xf>
    <xf numFmtId="0" fontId="1" fillId="0" borderId="0" xfId="18" applyFont="1" applyFill="1" applyAlignment="1">
      <alignment horizontal="left" wrapText="1"/>
      <protection/>
    </xf>
    <xf numFmtId="0" fontId="1" fillId="0" borderId="0" xfId="18" applyFont="1" applyFill="1" applyAlignment="1">
      <alignment horizontal="left"/>
      <protection/>
    </xf>
    <xf numFmtId="0" fontId="1" fillId="0" borderId="0" xfId="18" applyFont="1" applyBorder="1">
      <alignment/>
      <protection/>
    </xf>
    <xf numFmtId="0" fontId="10" fillId="0" borderId="31" xfId="18" applyFont="1" applyBorder="1" applyAlignment="1">
      <alignment horizontal="center" vertical="center" wrapText="1"/>
      <protection/>
    </xf>
    <xf numFmtId="0" fontId="10" fillId="0" borderId="0" xfId="18" applyFont="1" applyAlignment="1">
      <alignment horizontal="center" vertical="center" wrapText="1"/>
      <protection/>
    </xf>
    <xf numFmtId="0" fontId="4" fillId="0" borderId="31" xfId="18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1" fillId="0" borderId="31" xfId="18" applyFont="1" applyBorder="1" applyAlignment="1">
      <alignment horizontal="center"/>
      <protection/>
    </xf>
    <xf numFmtId="0" fontId="1" fillId="0" borderId="31" xfId="18" applyFont="1" applyBorder="1" applyAlignment="1">
      <alignment wrapText="1"/>
      <protection/>
    </xf>
    <xf numFmtId="3" fontId="1" fillId="0" borderId="31" xfId="18" applyNumberFormat="1" applyFont="1" applyBorder="1">
      <alignment/>
      <protection/>
    </xf>
    <xf numFmtId="0" fontId="1" fillId="0" borderId="31" xfId="18" applyFont="1" applyBorder="1">
      <alignment/>
      <protection/>
    </xf>
    <xf numFmtId="49" fontId="10" fillId="0" borderId="31" xfId="18" applyNumberFormat="1" applyFont="1" applyBorder="1" applyAlignment="1">
      <alignment horizontal="center"/>
      <protection/>
    </xf>
    <xf numFmtId="0" fontId="10" fillId="0" borderId="31" xfId="18" applyFont="1" applyBorder="1" applyAlignment="1">
      <alignment wrapText="1"/>
      <protection/>
    </xf>
    <xf numFmtId="3" fontId="10" fillId="0" borderId="31" xfId="18" applyNumberFormat="1" applyFont="1" applyBorder="1">
      <alignment/>
      <protection/>
    </xf>
    <xf numFmtId="0" fontId="10" fillId="0" borderId="0" xfId="18" applyFont="1">
      <alignment/>
      <protection/>
    </xf>
    <xf numFmtId="49" fontId="1" fillId="0" borderId="31" xfId="18" applyNumberFormat="1" applyFont="1" applyBorder="1" applyAlignment="1">
      <alignment horizontal="center"/>
      <protection/>
    </xf>
    <xf numFmtId="43" fontId="1" fillId="0" borderId="31" xfId="15" applyFont="1" applyBorder="1" applyAlignment="1">
      <alignment/>
    </xf>
    <xf numFmtId="3" fontId="1" fillId="0" borderId="31" xfId="15" applyNumberFormat="1" applyFont="1" applyBorder="1" applyAlignment="1">
      <alignment/>
    </xf>
    <xf numFmtId="49" fontId="9" fillId="0" borderId="31" xfId="18" applyNumberFormat="1" applyFont="1" applyBorder="1" applyAlignment="1">
      <alignment horizontal="center"/>
      <protection/>
    </xf>
    <xf numFmtId="0" fontId="9" fillId="0" borderId="31" xfId="18" applyFont="1" applyBorder="1" applyAlignment="1">
      <alignment wrapText="1"/>
      <protection/>
    </xf>
    <xf numFmtId="3" fontId="9" fillId="0" borderId="31" xfId="15" applyNumberFormat="1" applyFont="1" applyBorder="1" applyAlignment="1">
      <alignment/>
    </xf>
    <xf numFmtId="3" fontId="9" fillId="0" borderId="31" xfId="18" applyNumberFormat="1" applyFont="1" applyBorder="1">
      <alignment/>
      <protection/>
    </xf>
    <xf numFmtId="0" fontId="9" fillId="0" borderId="0" xfId="18" applyFont="1">
      <alignment/>
      <protection/>
    </xf>
    <xf numFmtId="0" fontId="10" fillId="0" borderId="31" xfId="18" applyFont="1" applyBorder="1" applyAlignment="1">
      <alignment horizontal="center"/>
      <protection/>
    </xf>
    <xf numFmtId="0" fontId="9" fillId="0" borderId="31" xfId="18" applyFont="1" applyBorder="1" applyAlignment="1">
      <alignment horizontal="center"/>
      <protection/>
    </xf>
    <xf numFmtId="3" fontId="9" fillId="0" borderId="31" xfId="18" applyNumberFormat="1" applyFont="1" applyFill="1" applyBorder="1">
      <alignment/>
      <protection/>
    </xf>
    <xf numFmtId="3" fontId="1" fillId="0" borderId="31" xfId="18" applyNumberFormat="1" applyFont="1" applyFill="1" applyBorder="1">
      <alignment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Alignment="1">
      <alignment wrapText="1"/>
      <protection/>
    </xf>
    <xf numFmtId="3" fontId="1" fillId="0" borderId="0" xfId="18" applyNumberFormat="1" applyFont="1">
      <alignment/>
      <protection/>
    </xf>
    <xf numFmtId="4" fontId="1" fillId="0" borderId="0" xfId="18" applyNumberFormat="1" applyFont="1" applyFill="1" applyAlignment="1">
      <alignment horizontal="left"/>
      <protection/>
    </xf>
    <xf numFmtId="0" fontId="1" fillId="0" borderId="0" xfId="18" applyFont="1" applyFill="1" applyAlignment="1">
      <alignment/>
      <protection/>
    </xf>
    <xf numFmtId="0" fontId="1" fillId="0" borderId="0" xfId="18" applyFont="1" applyFill="1" applyAlignment="1">
      <alignment horizontal="left"/>
      <protection/>
    </xf>
    <xf numFmtId="49" fontId="10" fillId="0" borderId="0" xfId="18" applyNumberFormat="1" applyFont="1" applyFill="1" applyBorder="1" applyAlignment="1">
      <alignment horizontal="center"/>
      <protection/>
    </xf>
    <xf numFmtId="0" fontId="4" fillId="0" borderId="0" xfId="18" applyFont="1" applyFill="1" applyBorder="1" applyAlignment="1">
      <alignment horizontal="left" wrapText="1"/>
      <protection/>
    </xf>
    <xf numFmtId="0" fontId="10" fillId="0" borderId="0" xfId="18" applyFont="1" applyFill="1" applyBorder="1" applyAlignment="1">
      <alignment horizontal="left" wrapText="1"/>
      <protection/>
    </xf>
    <xf numFmtId="3" fontId="10" fillId="0" borderId="0" xfId="18" applyNumberFormat="1" applyFont="1" applyFill="1" applyBorder="1">
      <alignment/>
      <protection/>
    </xf>
    <xf numFmtId="3" fontId="10" fillId="0" borderId="0" xfId="18" applyNumberFormat="1" applyFont="1" applyFill="1" applyBorder="1" applyAlignment="1">
      <alignment horizontal="center"/>
      <protection/>
    </xf>
    <xf numFmtId="3" fontId="4" fillId="0" borderId="0" xfId="18" applyNumberFormat="1" applyFont="1" applyFill="1" applyBorder="1" applyAlignment="1">
      <alignment horizontal="right"/>
      <protection/>
    </xf>
    <xf numFmtId="3" fontId="4" fillId="0" borderId="0" xfId="18" applyNumberFormat="1" applyFont="1" applyFill="1" applyBorder="1">
      <alignment/>
      <protection/>
    </xf>
    <xf numFmtId="0" fontId="13" fillId="0" borderId="0" xfId="18" applyFill="1" applyBorder="1">
      <alignment/>
      <protection/>
    </xf>
    <xf numFmtId="0" fontId="13" fillId="0" borderId="0" xfId="18" applyFill="1">
      <alignment/>
      <protection/>
    </xf>
    <xf numFmtId="0" fontId="1" fillId="0" borderId="0" xfId="18" applyFont="1" applyFill="1" applyAlignment="1">
      <alignment horizontal="center"/>
      <protection/>
    </xf>
    <xf numFmtId="0" fontId="1" fillId="0" borderId="0" xfId="18" applyFont="1" applyFill="1" applyAlignment="1">
      <alignment horizontal="center"/>
      <protection/>
    </xf>
    <xf numFmtId="0" fontId="10" fillId="0" borderId="31" xfId="18" applyFont="1" applyFill="1" applyBorder="1" applyAlignment="1">
      <alignment horizontal="center" vertical="center" wrapText="1"/>
      <protection/>
    </xf>
    <xf numFmtId="0" fontId="10" fillId="0" borderId="52" xfId="18" applyFont="1" applyFill="1" applyBorder="1" applyAlignment="1">
      <alignment horizontal="center" vertical="center" wrapText="1"/>
      <protection/>
    </xf>
    <xf numFmtId="0" fontId="10" fillId="0" borderId="31" xfId="18" applyFont="1" applyFill="1" applyBorder="1" applyAlignment="1">
      <alignment horizontal="center" wrapText="1"/>
      <protection/>
    </xf>
    <xf numFmtId="0" fontId="10" fillId="0" borderId="13" xfId="18" applyFont="1" applyFill="1" applyBorder="1" applyAlignment="1">
      <alignment horizontal="center" vertical="center" wrapText="1"/>
      <protection/>
    </xf>
    <xf numFmtId="0" fontId="10" fillId="0" borderId="31" xfId="18" applyFont="1" applyFill="1" applyBorder="1" applyAlignment="1">
      <alignment horizontal="left" wrapText="1"/>
      <protection/>
    </xf>
    <xf numFmtId="0" fontId="10" fillId="0" borderId="29" xfId="18" applyFont="1" applyFill="1" applyBorder="1" applyAlignment="1">
      <alignment horizontal="center" vertical="center" wrapText="1"/>
      <protection/>
    </xf>
    <xf numFmtId="0" fontId="10" fillId="0" borderId="31" xfId="18" applyFont="1" applyFill="1" applyBorder="1" applyAlignment="1">
      <alignment horizontal="center" wrapText="1"/>
      <protection/>
    </xf>
    <xf numFmtId="0" fontId="4" fillId="0" borderId="31" xfId="18" applyFont="1" applyFill="1" applyBorder="1" applyAlignment="1">
      <alignment horizontal="center"/>
      <protection/>
    </xf>
    <xf numFmtId="0" fontId="1" fillId="0" borderId="31" xfId="18" applyFont="1" applyFill="1" applyBorder="1" applyAlignment="1">
      <alignment horizontal="center" wrapText="1"/>
      <protection/>
    </xf>
    <xf numFmtId="0" fontId="1" fillId="0" borderId="31" xfId="18" applyFont="1" applyFill="1" applyBorder="1" applyAlignment="1">
      <alignment wrapText="1"/>
      <protection/>
    </xf>
    <xf numFmtId="3" fontId="1" fillId="0" borderId="31" xfId="18" applyNumberFormat="1" applyFont="1" applyFill="1" applyBorder="1" applyAlignment="1">
      <alignment horizontal="right" wrapText="1"/>
      <protection/>
    </xf>
    <xf numFmtId="3" fontId="1" fillId="0" borderId="31" xfId="18" applyNumberFormat="1" applyFont="1" applyFill="1" applyBorder="1" applyAlignment="1">
      <alignment horizontal="center" wrapText="1"/>
      <protection/>
    </xf>
    <xf numFmtId="2" fontId="1" fillId="0" borderId="31" xfId="18" applyNumberFormat="1" applyFont="1" applyFill="1" applyBorder="1" applyAlignment="1">
      <alignment horizontal="center" wrapText="1"/>
      <protection/>
    </xf>
    <xf numFmtId="3" fontId="1" fillId="0" borderId="31" xfId="18" applyNumberFormat="1" applyFont="1" applyFill="1" applyBorder="1" applyAlignment="1">
      <alignment horizontal="right"/>
      <protection/>
    </xf>
    <xf numFmtId="3" fontId="1" fillId="0" borderId="0" xfId="18" applyNumberFormat="1" applyFont="1" applyFill="1">
      <alignment/>
      <protection/>
    </xf>
    <xf numFmtId="0" fontId="10" fillId="0" borderId="52" xfId="18" applyFont="1" applyFill="1" applyBorder="1" applyAlignment="1">
      <alignment horizontal="center" wrapText="1"/>
      <protection/>
    </xf>
    <xf numFmtId="0" fontId="10" fillId="0" borderId="52" xfId="18" applyFont="1" applyFill="1" applyBorder="1" applyAlignment="1">
      <alignment horizontal="left" wrapText="1"/>
      <protection/>
    </xf>
    <xf numFmtId="3" fontId="10" fillId="0" borderId="52" xfId="18" applyNumberFormat="1" applyFont="1" applyFill="1" applyBorder="1" applyAlignment="1">
      <alignment horizontal="center" wrapText="1"/>
      <protection/>
    </xf>
    <xf numFmtId="0" fontId="10" fillId="0" borderId="31" xfId="18" applyFont="1" applyFill="1" applyBorder="1" applyAlignment="1">
      <alignment horizontal="center"/>
      <protection/>
    </xf>
    <xf numFmtId="3" fontId="10" fillId="0" borderId="31" xfId="18" applyNumberFormat="1" applyFont="1" applyFill="1" applyBorder="1" applyAlignment="1">
      <alignment horizontal="right"/>
      <protection/>
    </xf>
    <xf numFmtId="3" fontId="10" fillId="0" borderId="31" xfId="18" applyNumberFormat="1" applyFont="1" applyFill="1" applyBorder="1">
      <alignment/>
      <protection/>
    </xf>
    <xf numFmtId="3" fontId="10" fillId="0" borderId="0" xfId="18" applyNumberFormat="1" applyFont="1" applyFill="1">
      <alignment/>
      <protection/>
    </xf>
    <xf numFmtId="0" fontId="10" fillId="0" borderId="0" xfId="18" applyFont="1" applyFill="1">
      <alignment/>
      <protection/>
    </xf>
    <xf numFmtId="0" fontId="10" fillId="0" borderId="13" xfId="18" applyFont="1" applyFill="1" applyBorder="1" applyAlignment="1">
      <alignment horizontal="center" wrapText="1"/>
      <protection/>
    </xf>
    <xf numFmtId="0" fontId="10" fillId="0" borderId="13" xfId="18" applyFont="1" applyFill="1" applyBorder="1" applyAlignment="1">
      <alignment horizontal="left" wrapText="1"/>
      <protection/>
    </xf>
    <xf numFmtId="3" fontId="10" fillId="0" borderId="13" xfId="18" applyNumberFormat="1" applyFont="1" applyFill="1" applyBorder="1" applyAlignment="1">
      <alignment horizontal="center" wrapText="1"/>
      <protection/>
    </xf>
    <xf numFmtId="0" fontId="1" fillId="0" borderId="52" xfId="18" applyFont="1" applyFill="1" applyBorder="1" applyAlignment="1">
      <alignment horizontal="center" wrapText="1"/>
      <protection/>
    </xf>
    <xf numFmtId="0" fontId="1" fillId="0" borderId="52" xfId="18" applyFont="1" applyFill="1" applyBorder="1" applyAlignment="1">
      <alignment horizontal="left" wrapText="1"/>
      <protection/>
    </xf>
    <xf numFmtId="3" fontId="1" fillId="0" borderId="52" xfId="18" applyNumberFormat="1" applyFont="1" applyFill="1" applyBorder="1" applyAlignment="1">
      <alignment horizontal="center" wrapText="1"/>
      <protection/>
    </xf>
    <xf numFmtId="2" fontId="1" fillId="0" borderId="52" xfId="18" applyNumberFormat="1" applyFont="1" applyFill="1" applyBorder="1" applyAlignment="1">
      <alignment horizontal="center" wrapText="1"/>
      <protection/>
    </xf>
    <xf numFmtId="0" fontId="1" fillId="0" borderId="31" xfId="18" applyFont="1" applyFill="1" applyBorder="1" applyAlignment="1">
      <alignment horizontal="center"/>
      <protection/>
    </xf>
    <xf numFmtId="0" fontId="1" fillId="0" borderId="13" xfId="18" applyFont="1" applyFill="1" applyBorder="1" applyAlignment="1">
      <alignment horizontal="center" wrapText="1"/>
      <protection/>
    </xf>
    <xf numFmtId="0" fontId="1" fillId="0" borderId="13" xfId="18" applyFont="1" applyFill="1" applyBorder="1" applyAlignment="1">
      <alignment horizontal="left" wrapText="1"/>
      <protection/>
    </xf>
    <xf numFmtId="3" fontId="1" fillId="0" borderId="13" xfId="18" applyNumberFormat="1" applyFont="1" applyFill="1" applyBorder="1" applyAlignment="1">
      <alignment horizontal="center" wrapText="1"/>
      <protection/>
    </xf>
    <xf numFmtId="2" fontId="1" fillId="0" borderId="13" xfId="18" applyNumberFormat="1" applyFont="1" applyFill="1" applyBorder="1" applyAlignment="1">
      <alignment horizontal="center" wrapText="1"/>
      <protection/>
    </xf>
    <xf numFmtId="0" fontId="10" fillId="0" borderId="64" xfId="18" applyFont="1" applyFill="1" applyBorder="1" applyAlignment="1">
      <alignment horizontal="center" wrapText="1"/>
      <protection/>
    </xf>
    <xf numFmtId="0" fontId="10" fillId="0" borderId="76" xfId="18" applyFont="1" applyFill="1" applyBorder="1" applyAlignment="1">
      <alignment horizontal="center" wrapText="1"/>
      <protection/>
    </xf>
    <xf numFmtId="0" fontId="7" fillId="0" borderId="52" xfId="18" applyFont="1" applyFill="1" applyBorder="1" applyAlignment="1">
      <alignment horizontal="left" wrapText="1"/>
      <protection/>
    </xf>
    <xf numFmtId="0" fontId="7" fillId="0" borderId="52" xfId="18" applyFont="1" applyFill="1" applyBorder="1" applyAlignment="1">
      <alignment horizontal="center" wrapText="1"/>
      <protection/>
    </xf>
    <xf numFmtId="3" fontId="7" fillId="0" borderId="52" xfId="18" applyNumberFormat="1" applyFont="1" applyFill="1" applyBorder="1" applyAlignment="1">
      <alignment horizontal="center" wrapText="1"/>
      <protection/>
    </xf>
    <xf numFmtId="3" fontId="10" fillId="0" borderId="31" xfId="18" applyNumberFormat="1" applyFont="1" applyFill="1" applyBorder="1" applyAlignment="1">
      <alignment/>
      <protection/>
    </xf>
    <xf numFmtId="3" fontId="10" fillId="0" borderId="0" xfId="18" applyNumberFormat="1" applyFont="1" applyFill="1" applyAlignment="1">
      <alignment/>
      <protection/>
    </xf>
    <xf numFmtId="0" fontId="10" fillId="0" borderId="0" xfId="18" applyFont="1" applyFill="1" applyAlignment="1">
      <alignment/>
      <protection/>
    </xf>
    <xf numFmtId="0" fontId="10" fillId="0" borderId="54" xfId="18" applyFont="1" applyFill="1" applyBorder="1" applyAlignment="1">
      <alignment horizontal="center" wrapText="1"/>
      <protection/>
    </xf>
    <xf numFmtId="0" fontId="10" fillId="0" borderId="72" xfId="18" applyFont="1" applyFill="1" applyBorder="1" applyAlignment="1">
      <alignment horizontal="center" wrapText="1"/>
      <protection/>
    </xf>
    <xf numFmtId="0" fontId="7" fillId="0" borderId="13" xfId="18" applyFont="1" applyFill="1" applyBorder="1" applyAlignment="1">
      <alignment horizontal="left" wrapText="1"/>
      <protection/>
    </xf>
    <xf numFmtId="0" fontId="7" fillId="0" borderId="13" xfId="18" applyFont="1" applyFill="1" applyBorder="1" applyAlignment="1">
      <alignment horizontal="center" wrapText="1"/>
      <protection/>
    </xf>
    <xf numFmtId="3" fontId="7" fillId="0" borderId="13" xfId="18" applyNumberFormat="1" applyFont="1" applyFill="1" applyBorder="1" applyAlignment="1">
      <alignment horizontal="center" wrapText="1"/>
      <protection/>
    </xf>
    <xf numFmtId="0" fontId="10" fillId="0" borderId="32" xfId="18" applyFont="1" applyFill="1" applyBorder="1" applyAlignment="1">
      <alignment horizontal="center" wrapText="1"/>
      <protection/>
    </xf>
    <xf numFmtId="0" fontId="10" fillId="0" borderId="40" xfId="18" applyFont="1" applyFill="1" applyBorder="1" applyAlignment="1">
      <alignment horizontal="center" wrapText="1"/>
      <protection/>
    </xf>
    <xf numFmtId="0" fontId="7" fillId="0" borderId="29" xfId="18" applyFont="1" applyFill="1" applyBorder="1" applyAlignment="1">
      <alignment horizontal="left" wrapText="1"/>
      <protection/>
    </xf>
    <xf numFmtId="0" fontId="10" fillId="0" borderId="29" xfId="18" applyFont="1" applyFill="1" applyBorder="1" applyAlignment="1">
      <alignment horizontal="center" wrapText="1"/>
      <protection/>
    </xf>
    <xf numFmtId="0" fontId="7" fillId="0" borderId="29" xfId="18" applyFont="1" applyFill="1" applyBorder="1" applyAlignment="1">
      <alignment horizontal="center" wrapText="1"/>
      <protection/>
    </xf>
    <xf numFmtId="3" fontId="7" fillId="0" borderId="29" xfId="18" applyNumberFormat="1" applyFont="1" applyFill="1" applyBorder="1" applyAlignment="1">
      <alignment horizontal="center" wrapText="1"/>
      <protection/>
    </xf>
    <xf numFmtId="2" fontId="10" fillId="0" borderId="52" xfId="18" applyNumberFormat="1" applyFont="1" applyFill="1" applyBorder="1" applyAlignment="1">
      <alignment horizontal="center" wrapText="1"/>
      <protection/>
    </xf>
    <xf numFmtId="3" fontId="10" fillId="0" borderId="52" xfId="18" applyNumberFormat="1" applyFont="1" applyFill="1" applyBorder="1" applyAlignment="1">
      <alignment horizontal="right"/>
      <protection/>
    </xf>
    <xf numFmtId="3" fontId="7" fillId="0" borderId="52" xfId="18" applyNumberFormat="1" applyFont="1" applyFill="1" applyBorder="1" applyAlignment="1">
      <alignment horizontal="right" wrapText="1"/>
      <protection/>
    </xf>
    <xf numFmtId="3" fontId="7" fillId="0" borderId="0" xfId="18" applyNumberFormat="1" applyFont="1" applyFill="1" applyAlignment="1">
      <alignment/>
      <protection/>
    </xf>
    <xf numFmtId="0" fontId="7" fillId="0" borderId="0" xfId="18" applyFont="1" applyFill="1" applyAlignment="1">
      <alignment/>
      <protection/>
    </xf>
    <xf numFmtId="0" fontId="7" fillId="0" borderId="64" xfId="18" applyFont="1" applyFill="1" applyBorder="1" applyAlignment="1">
      <alignment horizontal="center" wrapText="1"/>
      <protection/>
    </xf>
    <xf numFmtId="0" fontId="7" fillId="0" borderId="77" xfId="18" applyFont="1" applyFill="1" applyBorder="1" applyAlignment="1">
      <alignment horizontal="center" wrapText="1"/>
      <protection/>
    </xf>
    <xf numFmtId="0" fontId="7" fillId="0" borderId="77" xfId="18" applyFont="1" applyFill="1" applyBorder="1" applyAlignment="1">
      <alignment wrapText="1"/>
      <protection/>
    </xf>
    <xf numFmtId="3" fontId="7" fillId="0" borderId="77" xfId="18" applyNumberFormat="1" applyFont="1" applyFill="1" applyBorder="1" applyAlignment="1">
      <alignment horizontal="right" wrapText="1"/>
      <protection/>
    </xf>
    <xf numFmtId="3" fontId="1" fillId="0" borderId="77" xfId="18" applyNumberFormat="1" applyFont="1" applyFill="1" applyBorder="1" applyAlignment="1">
      <alignment horizontal="right"/>
      <protection/>
    </xf>
    <xf numFmtId="3" fontId="5" fillId="0" borderId="77" xfId="18" applyNumberFormat="1" applyFont="1" applyFill="1" applyBorder="1">
      <alignment/>
      <protection/>
    </xf>
    <xf numFmtId="3" fontId="5" fillId="0" borderId="76" xfId="18" applyNumberFormat="1" applyFont="1" applyFill="1" applyBorder="1">
      <alignment/>
      <protection/>
    </xf>
    <xf numFmtId="3" fontId="5" fillId="0" borderId="0" xfId="18" applyNumberFormat="1" applyFont="1" applyFill="1">
      <alignment/>
      <protection/>
    </xf>
    <xf numFmtId="0" fontId="5" fillId="0" borderId="0" xfId="18" applyFont="1" applyFill="1">
      <alignment/>
      <protection/>
    </xf>
    <xf numFmtId="49" fontId="3" fillId="0" borderId="54" xfId="18" applyNumberFormat="1" applyFont="1" applyFill="1" applyBorder="1" applyAlignment="1">
      <alignment horizontal="left"/>
      <protection/>
    </xf>
    <xf numFmtId="3" fontId="1" fillId="0" borderId="0" xfId="18" applyNumberFormat="1" applyFont="1" applyFill="1" applyBorder="1" applyAlignment="1">
      <alignment horizontal="right"/>
      <protection/>
    </xf>
    <xf numFmtId="3" fontId="4" fillId="0" borderId="72" xfId="18" applyNumberFormat="1" applyFont="1" applyFill="1" applyBorder="1">
      <alignment/>
      <protection/>
    </xf>
    <xf numFmtId="3" fontId="13" fillId="0" borderId="0" xfId="18" applyNumberFormat="1" applyFill="1" applyBorder="1">
      <alignment/>
      <protection/>
    </xf>
    <xf numFmtId="3" fontId="13" fillId="0" borderId="0" xfId="18" applyNumberFormat="1" applyFill="1">
      <alignment/>
      <protection/>
    </xf>
    <xf numFmtId="49" fontId="3" fillId="0" borderId="32" xfId="18" applyNumberFormat="1" applyFont="1" applyFill="1" applyBorder="1" applyAlignment="1">
      <alignment horizontal="left"/>
      <protection/>
    </xf>
    <xf numFmtId="49" fontId="10" fillId="0" borderId="46" xfId="18" applyNumberFormat="1" applyFont="1" applyFill="1" applyBorder="1" applyAlignment="1">
      <alignment horizontal="center"/>
      <protection/>
    </xf>
    <xf numFmtId="0" fontId="4" fillId="0" borderId="46" xfId="18" applyFont="1" applyFill="1" applyBorder="1" applyAlignment="1">
      <alignment horizontal="left" wrapText="1"/>
      <protection/>
    </xf>
    <xf numFmtId="0" fontId="10" fillId="0" borderId="46" xfId="18" applyFont="1" applyFill="1" applyBorder="1" applyAlignment="1">
      <alignment horizontal="left" wrapText="1"/>
      <protection/>
    </xf>
    <xf numFmtId="3" fontId="10" fillId="0" borderId="46" xfId="18" applyNumberFormat="1" applyFont="1" applyFill="1" applyBorder="1">
      <alignment/>
      <protection/>
    </xf>
    <xf numFmtId="3" fontId="10" fillId="0" borderId="46" xfId="18" applyNumberFormat="1" applyFont="1" applyFill="1" applyBorder="1" applyAlignment="1">
      <alignment horizontal="center"/>
      <protection/>
    </xf>
    <xf numFmtId="3" fontId="1" fillId="0" borderId="46" xfId="18" applyNumberFormat="1" applyFont="1" applyFill="1" applyBorder="1" applyAlignment="1">
      <alignment horizontal="right"/>
      <protection/>
    </xf>
    <xf numFmtId="3" fontId="4" fillId="0" borderId="46" xfId="18" applyNumberFormat="1" applyFont="1" applyFill="1" applyBorder="1">
      <alignment/>
      <protection/>
    </xf>
    <xf numFmtId="3" fontId="4" fillId="0" borderId="40" xfId="18" applyNumberFormat="1" applyFont="1" applyFill="1" applyBorder="1">
      <alignment/>
      <protection/>
    </xf>
    <xf numFmtId="3" fontId="13" fillId="0" borderId="46" xfId="18" applyNumberFormat="1" applyFill="1" applyBorder="1">
      <alignment/>
      <protection/>
    </xf>
    <xf numFmtId="0" fontId="10" fillId="0" borderId="52" xfId="18" applyFont="1" applyFill="1" applyBorder="1" applyAlignment="1">
      <alignment horizontal="center" wrapText="1" shrinkToFit="1"/>
      <protection/>
    </xf>
    <xf numFmtId="0" fontId="10" fillId="0" borderId="29" xfId="18" applyFont="1" applyFill="1" applyBorder="1" applyAlignment="1">
      <alignment horizontal="center"/>
      <protection/>
    </xf>
    <xf numFmtId="3" fontId="10" fillId="0" borderId="29" xfId="18" applyNumberFormat="1" applyFont="1" applyFill="1" applyBorder="1" applyAlignment="1">
      <alignment horizontal="right"/>
      <protection/>
    </xf>
    <xf numFmtId="3" fontId="10" fillId="0" borderId="29" xfId="18" applyNumberFormat="1" applyFont="1" applyFill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>
      <alignment/>
      <protection/>
    </xf>
    <xf numFmtId="0" fontId="13" fillId="0" borderId="0" xfId="18" applyFont="1" applyFill="1">
      <alignment/>
      <protection/>
    </xf>
    <xf numFmtId="0" fontId="10" fillId="0" borderId="13" xfId="18" applyFont="1" applyFill="1" applyBorder="1" applyAlignment="1">
      <alignment horizontal="center" wrapText="1" shrinkToFit="1"/>
      <protection/>
    </xf>
    <xf numFmtId="49" fontId="1" fillId="0" borderId="31" xfId="18" applyNumberFormat="1" applyFont="1" applyFill="1" applyBorder="1" applyAlignment="1">
      <alignment horizontal="center"/>
      <protection/>
    </xf>
    <xf numFmtId="0" fontId="1" fillId="0" borderId="31" xfId="18" applyFont="1" applyFill="1" applyBorder="1" applyAlignment="1">
      <alignment horizontal="left" wrapText="1"/>
      <protection/>
    </xf>
    <xf numFmtId="4" fontId="1" fillId="0" borderId="31" xfId="18" applyNumberFormat="1" applyFont="1" applyFill="1" applyBorder="1" applyAlignment="1">
      <alignment horizontal="right"/>
      <protection/>
    </xf>
    <xf numFmtId="4" fontId="1" fillId="0" borderId="31" xfId="18" applyNumberFormat="1" applyFont="1" applyFill="1" applyBorder="1" applyAlignment="1">
      <alignment horizontal="center"/>
      <protection/>
    </xf>
    <xf numFmtId="3" fontId="10" fillId="0" borderId="52" xfId="18" applyNumberFormat="1" applyFont="1" applyFill="1" applyBorder="1">
      <alignment/>
      <protection/>
    </xf>
    <xf numFmtId="0" fontId="10" fillId="0" borderId="54" xfId="18" applyFont="1" applyFill="1" applyBorder="1" applyAlignment="1">
      <alignment horizontal="center" wrapText="1"/>
      <protection/>
    </xf>
    <xf numFmtId="0" fontId="10" fillId="0" borderId="0" xfId="18" applyFont="1" applyFill="1" applyBorder="1" applyAlignment="1">
      <alignment horizontal="center" wrapText="1"/>
      <protection/>
    </xf>
    <xf numFmtId="0" fontId="10" fillId="0" borderId="0" xfId="18" applyFont="1" applyFill="1" applyBorder="1" applyAlignment="1">
      <alignment wrapText="1"/>
      <protection/>
    </xf>
    <xf numFmtId="3" fontId="10" fillId="0" borderId="0" xfId="18" applyNumberFormat="1" applyFont="1" applyFill="1" applyBorder="1" applyAlignment="1">
      <alignment horizontal="right" wrapText="1"/>
      <protection/>
    </xf>
    <xf numFmtId="3" fontId="10" fillId="0" borderId="77" xfId="18" applyNumberFormat="1" applyFont="1" applyFill="1" applyBorder="1" applyAlignment="1">
      <alignment horizontal="right"/>
      <protection/>
    </xf>
    <xf numFmtId="3" fontId="10" fillId="0" borderId="77" xfId="18" applyNumberFormat="1" applyFont="1" applyFill="1" applyBorder="1" applyAlignment="1">
      <alignment horizontal="right" wrapText="1"/>
      <protection/>
    </xf>
    <xf numFmtId="3" fontId="10" fillId="0" borderId="77" xfId="18" applyNumberFormat="1" applyFont="1" applyFill="1" applyBorder="1">
      <alignment/>
      <protection/>
    </xf>
    <xf numFmtId="3" fontId="10" fillId="0" borderId="72" xfId="18" applyNumberFormat="1" applyFont="1" applyFill="1" applyBorder="1">
      <alignment/>
      <protection/>
    </xf>
    <xf numFmtId="3" fontId="10" fillId="0" borderId="0" xfId="18" applyNumberFormat="1" applyFont="1" applyFill="1" applyBorder="1" applyAlignment="1">
      <alignment horizontal="right"/>
      <protection/>
    </xf>
    <xf numFmtId="3" fontId="10" fillId="0" borderId="46" xfId="18" applyNumberFormat="1" applyFont="1" applyFill="1" applyBorder="1" applyAlignment="1">
      <alignment horizontal="right"/>
      <protection/>
    </xf>
    <xf numFmtId="49" fontId="1" fillId="0" borderId="54" xfId="18" applyNumberFormat="1" applyFont="1" applyFill="1" applyBorder="1" applyAlignment="1">
      <alignment horizontal="center"/>
      <protection/>
    </xf>
    <xf numFmtId="49" fontId="1" fillId="0" borderId="0" xfId="18" applyNumberFormat="1" applyFont="1" applyFill="1" applyBorder="1" applyAlignment="1">
      <alignment horizontal="center"/>
      <protection/>
    </xf>
    <xf numFmtId="0" fontId="1" fillId="0" borderId="0" xfId="18" applyFont="1" applyFill="1" applyBorder="1" applyAlignment="1">
      <alignment horizontal="left" wrapText="1"/>
      <protection/>
    </xf>
    <xf numFmtId="4" fontId="1" fillId="0" borderId="0" xfId="18" applyNumberFormat="1" applyFont="1" applyFill="1" applyBorder="1" applyAlignment="1">
      <alignment horizontal="right"/>
      <protection/>
    </xf>
    <xf numFmtId="4" fontId="1" fillId="0" borderId="0" xfId="18" applyNumberFormat="1" applyFont="1" applyFill="1" applyBorder="1" applyAlignment="1">
      <alignment horizontal="center"/>
      <protection/>
    </xf>
    <xf numFmtId="49" fontId="10" fillId="0" borderId="44" xfId="18" applyNumberFormat="1" applyFont="1" applyFill="1" applyBorder="1" applyAlignment="1">
      <alignment horizontal="center"/>
      <protection/>
    </xf>
    <xf numFmtId="49" fontId="10" fillId="0" borderId="65" xfId="18" applyNumberFormat="1" applyFont="1" applyFill="1" applyBorder="1" applyAlignment="1">
      <alignment horizontal="center"/>
      <protection/>
    </xf>
    <xf numFmtId="0" fontId="10" fillId="0" borderId="65" xfId="18" applyFont="1" applyFill="1" applyBorder="1" applyAlignment="1">
      <alignment horizontal="left" wrapText="1"/>
      <protection/>
    </xf>
    <xf numFmtId="0" fontId="10" fillId="0" borderId="65" xfId="18" applyFont="1" applyFill="1" applyBorder="1" applyAlignment="1">
      <alignment horizontal="center" wrapText="1"/>
      <protection/>
    </xf>
    <xf numFmtId="3" fontId="10" fillId="0" borderId="65" xfId="18" applyNumberFormat="1" applyFont="1" applyFill="1" applyBorder="1" applyAlignment="1">
      <alignment horizontal="right"/>
      <protection/>
    </xf>
    <xf numFmtId="3" fontId="10" fillId="0" borderId="65" xfId="18" applyNumberFormat="1" applyFont="1" applyFill="1" applyBorder="1">
      <alignment/>
      <protection/>
    </xf>
    <xf numFmtId="3" fontId="10" fillId="0" borderId="24" xfId="18" applyNumberFormat="1" applyFont="1" applyFill="1" applyBorder="1">
      <alignment/>
      <protection/>
    </xf>
    <xf numFmtId="0" fontId="10" fillId="0" borderId="52" xfId="18" applyFont="1" applyFill="1" applyBorder="1" applyAlignment="1">
      <alignment horizontal="left"/>
      <protection/>
    </xf>
    <xf numFmtId="3" fontId="10" fillId="0" borderId="52" xfId="18" applyNumberFormat="1" applyFont="1" applyFill="1" applyBorder="1" applyAlignment="1">
      <alignment horizontal="center"/>
      <protection/>
    </xf>
    <xf numFmtId="0" fontId="10" fillId="0" borderId="13" xfId="18" applyFont="1" applyFill="1" applyBorder="1" applyAlignment="1">
      <alignment horizontal="left"/>
      <protection/>
    </xf>
    <xf numFmtId="3" fontId="10" fillId="0" borderId="13" xfId="18" applyNumberFormat="1" applyFont="1" applyFill="1" applyBorder="1" applyAlignment="1">
      <alignment horizontal="center"/>
      <protection/>
    </xf>
    <xf numFmtId="0" fontId="10" fillId="0" borderId="29" xfId="18" applyFont="1" applyFill="1" applyBorder="1" applyAlignment="1">
      <alignment horizontal="left"/>
      <protection/>
    </xf>
    <xf numFmtId="3" fontId="10" fillId="0" borderId="29" xfId="18" applyNumberFormat="1" applyFont="1" applyFill="1" applyBorder="1" applyAlignment="1">
      <alignment horizontal="center" wrapText="1"/>
      <protection/>
    </xf>
    <xf numFmtId="3" fontId="10" fillId="0" borderId="29" xfId="18" applyNumberFormat="1" applyFont="1" applyFill="1" applyBorder="1" applyAlignment="1">
      <alignment horizontal="center"/>
      <protection/>
    </xf>
    <xf numFmtId="0" fontId="10" fillId="0" borderId="29" xfId="18" applyFont="1" applyFill="1" applyBorder="1" applyAlignment="1">
      <alignment horizontal="center" wrapText="1" shrinkToFit="1"/>
      <protection/>
    </xf>
    <xf numFmtId="0" fontId="10" fillId="0" borderId="0" xfId="18" applyFont="1" applyFill="1" applyAlignment="1">
      <alignment horizontal="center" wrapText="1"/>
      <protection/>
    </xf>
    <xf numFmtId="0" fontId="10" fillId="0" borderId="0" xfId="18" applyFont="1" applyFill="1" applyAlignment="1">
      <alignment horizontal="center" vertical="center" wrapText="1"/>
      <protection/>
    </xf>
    <xf numFmtId="0" fontId="10" fillId="0" borderId="31" xfId="18" applyFont="1" applyFill="1" applyBorder="1" applyAlignment="1">
      <alignment horizontal="center" vertical="center" wrapText="1"/>
      <protection/>
    </xf>
    <xf numFmtId="0" fontId="4" fillId="0" borderId="0" xfId="18" applyFont="1" applyFill="1" applyAlignment="1">
      <alignment horizontal="center"/>
      <protection/>
    </xf>
    <xf numFmtId="0" fontId="1" fillId="0" borderId="31" xfId="18" applyFont="1" applyFill="1" applyBorder="1">
      <alignment/>
      <protection/>
    </xf>
    <xf numFmtId="0" fontId="10" fillId="0" borderId="52" xfId="18" applyFont="1" applyFill="1" applyBorder="1" applyAlignment="1">
      <alignment horizontal="center"/>
      <protection/>
    </xf>
    <xf numFmtId="3" fontId="10" fillId="0" borderId="0" xfId="18" applyNumberFormat="1" applyFont="1" applyFill="1" applyAlignment="1">
      <alignment horizontal="right"/>
      <protection/>
    </xf>
    <xf numFmtId="0" fontId="10" fillId="0" borderId="13" xfId="18" applyFont="1" applyFill="1" applyBorder="1" applyAlignment="1">
      <alignment horizontal="center"/>
      <protection/>
    </xf>
    <xf numFmtId="0" fontId="10" fillId="0" borderId="31" xfId="18" applyFont="1" applyFill="1" applyBorder="1" applyAlignment="1">
      <alignment/>
      <protection/>
    </xf>
    <xf numFmtId="0" fontId="10" fillId="0" borderId="31" xfId="18" applyFont="1" applyFill="1" applyBorder="1" applyAlignment="1">
      <alignment wrapText="1"/>
      <protection/>
    </xf>
    <xf numFmtId="0" fontId="10" fillId="0" borderId="31" xfId="18" applyFont="1" applyFill="1" applyBorder="1" applyAlignment="1">
      <alignment horizontal="right"/>
      <protection/>
    </xf>
    <xf numFmtId="0" fontId="1" fillId="0" borderId="52" xfId="18" applyFont="1" applyFill="1" applyBorder="1" applyAlignment="1">
      <alignment horizontal="center"/>
      <protection/>
    </xf>
    <xf numFmtId="0" fontId="1" fillId="0" borderId="52" xfId="18" applyFont="1" applyFill="1" applyBorder="1" applyAlignment="1">
      <alignment horizontal="left"/>
      <protection/>
    </xf>
    <xf numFmtId="3" fontId="1" fillId="0" borderId="52" xfId="18" applyNumberFormat="1" applyFont="1" applyFill="1" applyBorder="1" applyAlignment="1">
      <alignment horizontal="center"/>
      <protection/>
    </xf>
    <xf numFmtId="4" fontId="1" fillId="0" borderId="52" xfId="18" applyNumberFormat="1" applyFont="1" applyFill="1" applyBorder="1" applyAlignment="1">
      <alignment horizontal="center"/>
      <protection/>
    </xf>
    <xf numFmtId="3" fontId="1" fillId="0" borderId="0" xfId="18" applyNumberFormat="1" applyFont="1" applyFill="1" applyAlignment="1">
      <alignment horizontal="right"/>
      <protection/>
    </xf>
    <xf numFmtId="0" fontId="1" fillId="0" borderId="13" xfId="18" applyFont="1" applyFill="1" applyBorder="1" applyAlignment="1">
      <alignment horizontal="center"/>
      <protection/>
    </xf>
    <xf numFmtId="0" fontId="1" fillId="0" borderId="13" xfId="18" applyFont="1" applyFill="1" applyBorder="1" applyAlignment="1">
      <alignment horizontal="left"/>
      <protection/>
    </xf>
    <xf numFmtId="3" fontId="1" fillId="0" borderId="13" xfId="18" applyNumberFormat="1" applyFont="1" applyFill="1" applyBorder="1" applyAlignment="1">
      <alignment horizontal="center"/>
      <protection/>
    </xf>
    <xf numFmtId="4" fontId="1" fillId="0" borderId="13" xfId="18" applyNumberFormat="1" applyFont="1" applyFill="1" applyBorder="1" applyAlignment="1">
      <alignment horizontal="center"/>
      <protection/>
    </xf>
    <xf numFmtId="3" fontId="1" fillId="0" borderId="29" xfId="18" applyNumberFormat="1" applyFont="1" applyFill="1" applyBorder="1" applyAlignment="1">
      <alignment horizontal="center"/>
      <protection/>
    </xf>
    <xf numFmtId="0" fontId="10" fillId="0" borderId="52" xfId="18" applyFont="1" applyFill="1" applyBorder="1" applyAlignment="1">
      <alignment horizontal="center"/>
      <protection/>
    </xf>
    <xf numFmtId="0" fontId="10" fillId="0" borderId="52" xfId="18" applyFont="1" applyFill="1" applyBorder="1" applyAlignment="1">
      <alignment horizontal="left"/>
      <protection/>
    </xf>
    <xf numFmtId="0" fontId="10" fillId="0" borderId="52" xfId="18" applyFont="1" applyFill="1" applyBorder="1" applyAlignment="1">
      <alignment horizontal="center" wrapText="1"/>
      <protection/>
    </xf>
    <xf numFmtId="3" fontId="10" fillId="0" borderId="52" xfId="18" applyNumberFormat="1" applyFont="1" applyFill="1" applyBorder="1" applyAlignment="1">
      <alignment horizontal="center"/>
      <protection/>
    </xf>
    <xf numFmtId="0" fontId="10" fillId="0" borderId="31" xfId="18" applyFont="1" applyFill="1" applyBorder="1" applyAlignment="1">
      <alignment horizontal="left"/>
      <protection/>
    </xf>
    <xf numFmtId="3" fontId="10" fillId="0" borderId="31" xfId="18" applyNumberFormat="1" applyFont="1" applyFill="1" applyBorder="1" applyAlignment="1">
      <alignment horizontal="center"/>
      <protection/>
    </xf>
    <xf numFmtId="0" fontId="10" fillId="0" borderId="31" xfId="18" applyFont="1" applyFill="1" applyBorder="1">
      <alignment/>
      <protection/>
    </xf>
    <xf numFmtId="0" fontId="2" fillId="0" borderId="44" xfId="18" applyFont="1" applyFill="1" applyBorder="1" applyAlignment="1">
      <alignment horizontal="left"/>
      <protection/>
    </xf>
    <xf numFmtId="0" fontId="2" fillId="0" borderId="65" xfId="18" applyFont="1" applyFill="1" applyBorder="1" applyAlignment="1">
      <alignment horizontal="left"/>
      <protection/>
    </xf>
    <xf numFmtId="0" fontId="2" fillId="0" borderId="24" xfId="18" applyFont="1" applyFill="1" applyBorder="1" applyAlignment="1">
      <alignment horizontal="left"/>
      <protection/>
    </xf>
    <xf numFmtId="3" fontId="1" fillId="0" borderId="31" xfId="18" applyNumberFormat="1" applyFont="1" applyFill="1" applyBorder="1" applyAlignment="1">
      <alignment horizontal="center"/>
      <protection/>
    </xf>
    <xf numFmtId="0" fontId="10" fillId="0" borderId="31" xfId="18" applyFont="1" applyFill="1" applyBorder="1" applyAlignment="1">
      <alignment horizontal="left" wrapText="1"/>
      <protection/>
    </xf>
    <xf numFmtId="0" fontId="1" fillId="0" borderId="52" xfId="18" applyFont="1" applyFill="1" applyBorder="1" applyAlignment="1">
      <alignment horizontal="center"/>
      <protection/>
    </xf>
    <xf numFmtId="0" fontId="1" fillId="0" borderId="52" xfId="18" applyFont="1" applyFill="1" applyBorder="1">
      <alignment/>
      <protection/>
    </xf>
    <xf numFmtId="0" fontId="1" fillId="0" borderId="52" xfId="18" applyFont="1" applyFill="1" applyBorder="1" applyAlignment="1">
      <alignment wrapText="1"/>
      <protection/>
    </xf>
    <xf numFmtId="0" fontId="1" fillId="0" borderId="31" xfId="18" applyFont="1" applyFill="1" applyBorder="1" applyAlignment="1">
      <alignment horizontal="right"/>
      <protection/>
    </xf>
    <xf numFmtId="3" fontId="1" fillId="0" borderId="52" xfId="18" applyNumberFormat="1" applyFont="1" applyFill="1" applyBorder="1" applyAlignment="1">
      <alignment horizontal="right"/>
      <protection/>
    </xf>
    <xf numFmtId="0" fontId="10" fillId="0" borderId="31" xfId="18" applyFont="1" applyFill="1" applyBorder="1" applyAlignment="1">
      <alignment horizontal="center"/>
      <protection/>
    </xf>
    <xf numFmtId="3" fontId="10" fillId="0" borderId="31" xfId="18" applyNumberFormat="1" applyFont="1" applyFill="1" applyBorder="1" applyAlignment="1">
      <alignment horizontal="center"/>
      <protection/>
    </xf>
    <xf numFmtId="0" fontId="10" fillId="0" borderId="0" xfId="18" applyFont="1" applyFill="1" applyBorder="1" applyAlignment="1">
      <alignment horizontal="center"/>
      <protection/>
    </xf>
    <xf numFmtId="0" fontId="1" fillId="0" borderId="0" xfId="18" applyFont="1" applyFill="1" applyAlignment="1">
      <alignment horizontal="right"/>
      <protection/>
    </xf>
    <xf numFmtId="3" fontId="1" fillId="0" borderId="0" xfId="18" applyNumberFormat="1" applyFont="1" applyFill="1" applyAlignment="1">
      <alignment horizontal="center"/>
      <protection/>
    </xf>
    <xf numFmtId="0" fontId="1" fillId="2" borderId="0" xfId="18" applyFont="1" applyFill="1" applyAlignment="1">
      <alignment horizontal="right"/>
      <protection/>
    </xf>
    <xf numFmtId="3" fontId="1" fillId="2" borderId="0" xfId="18" applyNumberFormat="1" applyFont="1" applyFill="1" applyAlignment="1">
      <alignment horizontal="right"/>
      <protection/>
    </xf>
    <xf numFmtId="0" fontId="1" fillId="2" borderId="0" xfId="18" applyFont="1" applyFill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left" vertical="center"/>
      <protection/>
    </xf>
    <xf numFmtId="0" fontId="1" fillId="0" borderId="0" xfId="21" applyFont="1" applyAlignment="1">
      <alignment horizontal="center" vertical="center"/>
      <protection/>
    </xf>
    <xf numFmtId="0" fontId="3" fillId="0" borderId="65" xfId="21" applyFont="1" applyBorder="1" applyAlignment="1">
      <alignment horizontal="center" vertical="top"/>
      <protection/>
    </xf>
    <xf numFmtId="0" fontId="3" fillId="0" borderId="65" xfId="21" applyFont="1" applyBorder="1" applyAlignment="1">
      <alignment horizontal="center" vertical="top" wrapText="1"/>
      <protection/>
    </xf>
    <xf numFmtId="0" fontId="3" fillId="0" borderId="0" xfId="21" applyFont="1" applyAlignment="1">
      <alignment vertical="top"/>
      <protection/>
    </xf>
    <xf numFmtId="0" fontId="9" fillId="0" borderId="65" xfId="21" applyFont="1" applyBorder="1" applyAlignment="1">
      <alignment horizontal="center" vertical="center"/>
      <protection/>
    </xf>
    <xf numFmtId="0" fontId="46" fillId="0" borderId="65" xfId="21" applyFont="1" applyBorder="1" applyAlignment="1">
      <alignment horizontal="center" vertical="center"/>
      <protection/>
    </xf>
    <xf numFmtId="0" fontId="9" fillId="0" borderId="65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lef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 wrapText="1"/>
      <protection/>
    </xf>
    <xf numFmtId="0" fontId="7" fillId="0" borderId="65" xfId="21" applyFont="1" applyBorder="1" applyAlignment="1">
      <alignment vertical="center"/>
      <protection/>
    </xf>
    <xf numFmtId="0" fontId="7" fillId="0" borderId="65" xfId="21" applyFont="1" applyBorder="1" applyAlignment="1">
      <alignment horizontal="center" vertical="center"/>
      <protection/>
    </xf>
    <xf numFmtId="3" fontId="7" fillId="0" borderId="65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3" fontId="10" fillId="0" borderId="0" xfId="21" applyNumberFormat="1" applyFont="1" applyAlignment="1">
      <alignment vertical="center"/>
      <protection/>
    </xf>
    <xf numFmtId="3" fontId="1" fillId="0" borderId="0" xfId="21" applyNumberFormat="1" applyFont="1" applyAlignment="1">
      <alignment vertical="center"/>
      <protection/>
    </xf>
    <xf numFmtId="0" fontId="1" fillId="0" borderId="0" xfId="21" applyFont="1" applyAlignment="1">
      <alignment vertical="top" wrapText="1"/>
      <protection/>
    </xf>
    <xf numFmtId="0" fontId="1" fillId="0" borderId="0" xfId="21" applyFont="1" applyAlignment="1">
      <alignment horizontal="center" vertical="top" wrapText="1"/>
      <protection/>
    </xf>
    <xf numFmtId="3" fontId="1" fillId="0" borderId="0" xfId="21" applyNumberFormat="1" applyFont="1" applyAlignment="1">
      <alignment vertical="top" wrapText="1"/>
      <protection/>
    </xf>
    <xf numFmtId="0" fontId="7" fillId="0" borderId="65" xfId="21" applyFont="1" applyBorder="1" applyAlignment="1">
      <alignment vertical="top" wrapText="1"/>
      <protection/>
    </xf>
    <xf numFmtId="0" fontId="7" fillId="0" borderId="65" xfId="21" applyFont="1" applyBorder="1" applyAlignment="1">
      <alignment horizontal="center" vertical="top" wrapText="1"/>
      <protection/>
    </xf>
    <xf numFmtId="3" fontId="7" fillId="0" borderId="65" xfId="21" applyNumberFormat="1" applyFont="1" applyBorder="1" applyAlignment="1">
      <alignment vertical="top" wrapText="1"/>
      <protection/>
    </xf>
    <xf numFmtId="0" fontId="7" fillId="0" borderId="0" xfId="21" applyFont="1" applyAlignment="1">
      <alignment vertical="top" wrapText="1"/>
      <protection/>
    </xf>
    <xf numFmtId="0" fontId="10" fillId="0" borderId="0" xfId="21" applyFont="1" applyAlignment="1">
      <alignment vertical="top" wrapText="1"/>
      <protection/>
    </xf>
    <xf numFmtId="0" fontId="10" fillId="0" borderId="0" xfId="21" applyFont="1" applyAlignment="1">
      <alignment horizontal="center" vertical="top" wrapText="1"/>
      <protection/>
    </xf>
    <xf numFmtId="3" fontId="10" fillId="0" borderId="0" xfId="21" applyNumberFormat="1" applyFont="1" applyAlignment="1">
      <alignment vertical="top" wrapText="1"/>
      <protection/>
    </xf>
    <xf numFmtId="0" fontId="7" fillId="0" borderId="65" xfId="21" applyFont="1" applyBorder="1" applyAlignment="1">
      <alignment vertical="top"/>
      <protection/>
    </xf>
    <xf numFmtId="0" fontId="7" fillId="0" borderId="65" xfId="21" applyFont="1" applyBorder="1" applyAlignment="1">
      <alignment horizontal="center" vertical="top"/>
      <protection/>
    </xf>
    <xf numFmtId="3" fontId="7" fillId="0" borderId="65" xfId="21" applyNumberFormat="1" applyFont="1" applyBorder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1" fillId="0" borderId="46" xfId="21" applyFont="1" applyBorder="1" applyAlignment="1">
      <alignment vertical="top" wrapText="1"/>
      <protection/>
    </xf>
    <xf numFmtId="0" fontId="1" fillId="0" borderId="46" xfId="21" applyFont="1" applyBorder="1" applyAlignment="1">
      <alignment horizontal="center" vertical="top" wrapText="1"/>
      <protection/>
    </xf>
    <xf numFmtId="3" fontId="1" fillId="0" borderId="46" xfId="21" applyNumberFormat="1" applyFont="1" applyBorder="1" applyAlignment="1">
      <alignment vertical="top" wrapText="1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left" vertical="center"/>
      <protection/>
    </xf>
    <xf numFmtId="0" fontId="13" fillId="0" borderId="0" xfId="21" applyBorder="1" applyAlignment="1">
      <alignment vertical="center"/>
      <protection/>
    </xf>
    <xf numFmtId="0" fontId="1" fillId="0" borderId="0" xfId="21" applyFont="1" applyBorder="1" applyAlignment="1">
      <alignment horizontal="left" vertical="center"/>
      <protection/>
    </xf>
    <xf numFmtId="3" fontId="13" fillId="0" borderId="0" xfId="21" applyNumberFormat="1" applyAlignment="1">
      <alignment vertical="center"/>
      <protection/>
    </xf>
    <xf numFmtId="0" fontId="13" fillId="0" borderId="0" xfId="21" applyAlignment="1">
      <alignment vertical="center"/>
      <protection/>
    </xf>
    <xf numFmtId="0" fontId="1" fillId="0" borderId="0" xfId="21" applyFont="1" applyBorder="1" applyAlignment="1">
      <alignment vertical="center" wrapText="1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 wrapText="1"/>
      <protection/>
    </xf>
    <xf numFmtId="0" fontId="13" fillId="0" borderId="0" xfId="21" applyBorder="1">
      <alignment/>
      <protection/>
    </xf>
    <xf numFmtId="0" fontId="1" fillId="0" borderId="0" xfId="21" applyFont="1" applyBorder="1" applyAlignment="1">
      <alignment horizontal="left"/>
      <protection/>
    </xf>
    <xf numFmtId="3" fontId="13" fillId="0" borderId="0" xfId="21" applyNumberFormat="1">
      <alignment/>
      <protection/>
    </xf>
    <xf numFmtId="0" fontId="13" fillId="0" borderId="0" xfId="21">
      <alignment/>
      <protection/>
    </xf>
    <xf numFmtId="0" fontId="6" fillId="0" borderId="0" xfId="21" applyFont="1" applyBorder="1" applyAlignment="1">
      <alignment horizontal="left" vertical="center"/>
      <protection/>
    </xf>
    <xf numFmtId="3" fontId="52" fillId="0" borderId="0" xfId="21" applyNumberFormat="1" applyFont="1" applyAlignment="1">
      <alignment vertical="center"/>
      <protection/>
    </xf>
    <xf numFmtId="0" fontId="52" fillId="0" borderId="0" xfId="21" applyFont="1" applyAlignment="1">
      <alignment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3" fillId="0" borderId="0" xfId="22" applyNumberFormat="1" applyFont="1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3" fontId="1" fillId="0" borderId="0" xfId="22" applyNumberFormat="1" applyFont="1" applyAlignment="1">
      <alignment horizontal="center" vertical="center" wrapText="1"/>
      <protection/>
    </xf>
    <xf numFmtId="0" fontId="1" fillId="0" borderId="0" xfId="22" applyFont="1" applyAlignment="1">
      <alignment horizontal="center" vertical="center"/>
      <protection/>
    </xf>
    <xf numFmtId="0" fontId="1" fillId="0" borderId="0" xfId="22" applyFont="1" applyAlignment="1">
      <alignment vertical="center" wrapText="1"/>
      <protection/>
    </xf>
    <xf numFmtId="0" fontId="34" fillId="0" borderId="0" xfId="21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top" wrapText="1"/>
      <protection/>
    </xf>
    <xf numFmtId="0" fontId="41" fillId="0" borderId="24" xfId="23" applyFont="1" applyBorder="1" applyAlignment="1">
      <alignment horizontal="center" vertical="top"/>
      <protection/>
    </xf>
    <xf numFmtId="0" fontId="3" fillId="0" borderId="31" xfId="22" applyFont="1" applyBorder="1" applyAlignment="1">
      <alignment horizontal="center" vertical="top" wrapText="1"/>
      <protection/>
    </xf>
    <xf numFmtId="3" fontId="3" fillId="0" borderId="31" xfId="22" applyNumberFormat="1" applyFont="1" applyBorder="1" applyAlignment="1">
      <alignment horizontal="center" vertical="top" wrapText="1"/>
      <protection/>
    </xf>
    <xf numFmtId="3" fontId="3" fillId="0" borderId="52" xfId="21" applyNumberFormat="1" applyFont="1" applyBorder="1" applyAlignment="1">
      <alignment horizontal="center" vertical="top" wrapText="1"/>
      <protection/>
    </xf>
    <xf numFmtId="0" fontId="3" fillId="0" borderId="52" xfId="21" applyFont="1" applyBorder="1" applyAlignment="1">
      <alignment horizontal="center" vertical="top" wrapText="1"/>
      <protection/>
    </xf>
    <xf numFmtId="0" fontId="3" fillId="0" borderId="0" xfId="22" applyFont="1" applyAlignment="1">
      <alignment vertical="top"/>
      <protection/>
    </xf>
    <xf numFmtId="0" fontId="53" fillId="0" borderId="44" xfId="22" applyFont="1" applyBorder="1" applyAlignment="1">
      <alignment horizontal="center" vertical="center"/>
      <protection/>
    </xf>
    <xf numFmtId="0" fontId="53" fillId="0" borderId="24" xfId="23" applyFont="1" applyBorder="1" applyAlignment="1">
      <alignment horizontal="center" vertical="center"/>
      <protection/>
    </xf>
    <xf numFmtId="0" fontId="53" fillId="0" borderId="31" xfId="22" applyFont="1" applyBorder="1" applyAlignment="1">
      <alignment horizontal="center" vertical="center" wrapText="1"/>
      <protection/>
    </xf>
    <xf numFmtId="3" fontId="53" fillId="0" borderId="31" xfId="22" applyNumberFormat="1" applyFont="1" applyBorder="1" applyAlignment="1">
      <alignment horizontal="center" vertical="center" wrapText="1"/>
      <protection/>
    </xf>
    <xf numFmtId="0" fontId="53" fillId="0" borderId="31" xfId="21" applyFont="1" applyBorder="1" applyAlignment="1">
      <alignment horizontal="center" vertical="top" wrapText="1"/>
      <protection/>
    </xf>
    <xf numFmtId="0" fontId="53" fillId="0" borderId="0" xfId="22" applyFont="1" applyAlignment="1">
      <alignment horizontal="center" vertical="center"/>
      <protection/>
    </xf>
    <xf numFmtId="0" fontId="14" fillId="0" borderId="60" xfId="22" applyFont="1" applyBorder="1" applyAlignment="1">
      <alignment horizontal="center"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14" fillId="0" borderId="78" xfId="22" applyFont="1" applyBorder="1" applyAlignment="1">
      <alignment horizontal="center" vertical="center" wrapText="1"/>
      <protection/>
    </xf>
    <xf numFmtId="3" fontId="14" fillId="0" borderId="78" xfId="22" applyNumberFormat="1" applyFont="1" applyBorder="1" applyAlignment="1">
      <alignment horizontal="center" vertical="center" wrapText="1"/>
      <protection/>
    </xf>
    <xf numFmtId="0" fontId="9" fillId="0" borderId="78" xfId="21" applyFont="1" applyBorder="1" applyAlignment="1">
      <alignment horizontal="center" vertical="center"/>
      <protection/>
    </xf>
    <xf numFmtId="0" fontId="9" fillId="0" borderId="79" xfId="21" applyFont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3" fillId="0" borderId="16" xfId="22" applyFont="1" applyBorder="1" applyAlignment="1">
      <alignment horizontal="center" vertical="center" wrapText="1"/>
      <protection/>
    </xf>
    <xf numFmtId="0" fontId="3" fillId="0" borderId="28" xfId="22" applyFont="1" applyBorder="1" applyAlignment="1">
      <alignment horizontal="center" vertical="center" wrapText="1"/>
      <protection/>
    </xf>
    <xf numFmtId="0" fontId="3" fillId="0" borderId="80" xfId="22" applyFont="1" applyBorder="1" applyAlignment="1">
      <alignment horizontal="center" vertical="center" wrapText="1"/>
      <protection/>
    </xf>
    <xf numFmtId="3" fontId="3" fillId="0" borderId="63" xfId="22" applyNumberFormat="1" applyFont="1" applyBorder="1" applyAlignment="1">
      <alignment horizontal="right" vertical="center" wrapText="1"/>
      <protection/>
    </xf>
    <xf numFmtId="164" fontId="3" fillId="0" borderId="15" xfId="21" applyNumberFormat="1" applyFont="1" applyBorder="1" applyAlignment="1">
      <alignment horizontal="right" vertical="center"/>
      <protection/>
    </xf>
    <xf numFmtId="3" fontId="54" fillId="0" borderId="0" xfId="22" applyNumberFormat="1" applyFont="1" applyFill="1" applyAlignment="1">
      <alignment vertical="center"/>
      <protection/>
    </xf>
    <xf numFmtId="0" fontId="14" fillId="0" borderId="60" xfId="22" applyFont="1" applyBorder="1" applyAlignment="1">
      <alignment horizontal="center"/>
      <protection/>
    </xf>
    <xf numFmtId="0" fontId="14" fillId="0" borderId="20" xfId="22" applyFont="1" applyBorder="1" applyAlignment="1">
      <alignment horizontal="center"/>
      <protection/>
    </xf>
    <xf numFmtId="0" fontId="14" fillId="0" borderId="28" xfId="22" applyFont="1" applyBorder="1" applyAlignment="1">
      <alignment horizontal="center" wrapText="1"/>
      <protection/>
    </xf>
    <xf numFmtId="3" fontId="14" fillId="0" borderId="28" xfId="22" applyNumberFormat="1" applyFont="1" applyBorder="1" applyAlignment="1">
      <alignment horizontal="center" wrapText="1"/>
      <protection/>
    </xf>
    <xf numFmtId="3" fontId="34" fillId="0" borderId="28" xfId="21" applyNumberFormat="1" applyFont="1" applyBorder="1" applyAlignment="1">
      <alignment vertical="top"/>
      <protection/>
    </xf>
    <xf numFmtId="3" fontId="34" fillId="0" borderId="80" xfId="21" applyNumberFormat="1" applyFont="1" applyBorder="1" applyAlignment="1">
      <alignment vertical="top"/>
      <protection/>
    </xf>
    <xf numFmtId="3" fontId="55" fillId="0" borderId="0" xfId="22" applyNumberFormat="1" applyFont="1" applyFill="1" applyAlignment="1">
      <alignment vertical="top"/>
      <protection/>
    </xf>
    <xf numFmtId="0" fontId="14" fillId="0" borderId="0" xfId="22" applyFont="1" applyAlignment="1">
      <alignment horizontal="center"/>
      <protection/>
    </xf>
    <xf numFmtId="0" fontId="7" fillId="0" borderId="16" xfId="22" applyFont="1" applyBorder="1" applyAlignment="1">
      <alignment vertical="top" wrapText="1"/>
      <protection/>
    </xf>
    <xf numFmtId="0" fontId="10" fillId="0" borderId="28" xfId="22" applyFont="1" applyBorder="1" applyAlignment="1">
      <alignment horizontal="left" vertical="top" wrapText="1"/>
      <protection/>
    </xf>
    <xf numFmtId="0" fontId="10" fillId="0" borderId="80" xfId="22" applyFont="1" applyBorder="1" applyAlignment="1">
      <alignment horizontal="left" vertical="top" wrapText="1"/>
      <protection/>
    </xf>
    <xf numFmtId="3" fontId="7" fillId="0" borderId="15" xfId="22" applyNumberFormat="1" applyFont="1" applyBorder="1" applyAlignment="1">
      <alignment horizontal="right" vertical="top" wrapText="1"/>
      <protection/>
    </xf>
    <xf numFmtId="164" fontId="10" fillId="0" borderId="15" xfId="21" applyNumberFormat="1" applyFont="1" applyBorder="1" applyAlignment="1">
      <alignment horizontal="right" vertical="top"/>
      <protection/>
    </xf>
    <xf numFmtId="3" fontId="56" fillId="0" borderId="0" xfId="22" applyNumberFormat="1" applyFont="1" applyFill="1" applyAlignment="1">
      <alignment vertical="top"/>
      <protection/>
    </xf>
    <xf numFmtId="0" fontId="7" fillId="0" borderId="0" xfId="22" applyFont="1" applyAlignment="1">
      <alignment vertical="top"/>
      <protection/>
    </xf>
    <xf numFmtId="0" fontId="7" fillId="0" borderId="35" xfId="22" applyFont="1" applyFill="1" applyBorder="1" applyAlignment="1">
      <alignment horizontal="center" vertical="center"/>
      <protection/>
    </xf>
    <xf numFmtId="0" fontId="57" fillId="0" borderId="70" xfId="23" applyFont="1" applyBorder="1" applyAlignment="1">
      <alignment horizontal="center" vertical="center"/>
      <protection/>
    </xf>
    <xf numFmtId="0" fontId="7" fillId="0" borderId="40" xfId="22" applyFont="1" applyFill="1" applyBorder="1" applyAlignment="1">
      <alignment vertical="center" wrapText="1"/>
      <protection/>
    </xf>
    <xf numFmtId="3" fontId="7" fillId="0" borderId="29" xfId="22" applyNumberFormat="1" applyFont="1" applyFill="1" applyBorder="1" applyAlignment="1">
      <alignment vertical="center" wrapText="1"/>
      <protection/>
    </xf>
    <xf numFmtId="3" fontId="35" fillId="0" borderId="35" xfId="21" applyNumberFormat="1" applyFont="1" applyBorder="1" applyAlignment="1">
      <alignment vertical="center"/>
      <protection/>
    </xf>
    <xf numFmtId="3" fontId="35" fillId="0" borderId="29" xfId="21" applyNumberFormat="1" applyFont="1" applyBorder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4" fillId="0" borderId="44" xfId="22" applyFont="1" applyFill="1" applyBorder="1" applyAlignment="1">
      <alignment horizontal="center" vertical="top"/>
      <protection/>
    </xf>
    <xf numFmtId="0" fontId="58" fillId="0" borderId="24" xfId="23" applyFont="1" applyBorder="1" applyAlignment="1">
      <alignment horizontal="center" vertical="top"/>
      <protection/>
    </xf>
    <xf numFmtId="0" fontId="4" fillId="0" borderId="31" xfId="22" applyFont="1" applyFill="1" applyBorder="1" applyAlignment="1">
      <alignment vertical="top" wrapText="1"/>
      <protection/>
    </xf>
    <xf numFmtId="3" fontId="4" fillId="0" borderId="24" xfId="22" applyNumberFormat="1" applyFont="1" applyFill="1" applyBorder="1" applyAlignment="1">
      <alignment vertical="top" wrapText="1"/>
      <protection/>
    </xf>
    <xf numFmtId="3" fontId="59" fillId="0" borderId="44" xfId="21" applyNumberFormat="1" applyFont="1" applyBorder="1" applyAlignment="1">
      <alignment vertical="top"/>
      <protection/>
    </xf>
    <xf numFmtId="3" fontId="59" fillId="0" borderId="29" xfId="21" applyNumberFormat="1" applyFont="1" applyBorder="1" applyAlignment="1">
      <alignment vertical="top"/>
      <protection/>
    </xf>
    <xf numFmtId="0" fontId="4" fillId="0" borderId="0" xfId="22" applyFont="1" applyFill="1" applyAlignment="1">
      <alignment vertical="top"/>
      <protection/>
    </xf>
    <xf numFmtId="0" fontId="1" fillId="0" borderId="44" xfId="22" applyFont="1" applyFill="1" applyBorder="1" applyAlignment="1">
      <alignment horizontal="center" vertical="top" wrapText="1"/>
      <protection/>
    </xf>
    <xf numFmtId="0" fontId="1" fillId="0" borderId="24" xfId="22" applyFont="1" applyFill="1" applyBorder="1" applyAlignment="1">
      <alignment horizontal="center" vertical="top" wrapText="1"/>
      <protection/>
    </xf>
    <xf numFmtId="0" fontId="1" fillId="0" borderId="52" xfId="22" applyFont="1" applyFill="1" applyBorder="1" applyAlignment="1">
      <alignment vertical="top" wrapText="1"/>
      <protection/>
    </xf>
    <xf numFmtId="3" fontId="1" fillId="0" borderId="52" xfId="22" applyNumberFormat="1" applyFont="1" applyFill="1" applyBorder="1" applyAlignment="1">
      <alignment vertical="top" wrapText="1"/>
      <protection/>
    </xf>
    <xf numFmtId="3" fontId="34" fillId="0" borderId="52" xfId="21" applyNumberFormat="1" applyFont="1" applyBorder="1" applyAlignment="1">
      <alignment vertical="top"/>
      <protection/>
    </xf>
    <xf numFmtId="3" fontId="55" fillId="0" borderId="54" xfId="22" applyNumberFormat="1" applyFont="1" applyFill="1" applyBorder="1" applyAlignment="1">
      <alignment vertical="top"/>
      <protection/>
    </xf>
    <xf numFmtId="0" fontId="1" fillId="0" borderId="0" xfId="22" applyFont="1" applyFill="1" applyBorder="1" applyAlignment="1">
      <alignment vertical="top"/>
      <protection/>
    </xf>
    <xf numFmtId="0" fontId="7" fillId="0" borderId="44" xfId="22" applyFont="1" applyFill="1" applyBorder="1" applyAlignment="1">
      <alignment horizontal="center" vertical="center"/>
      <protection/>
    </xf>
    <xf numFmtId="0" fontId="57" fillId="0" borderId="24" xfId="23" applyFont="1" applyBorder="1" applyAlignment="1">
      <alignment horizontal="center" vertical="center"/>
      <protection/>
    </xf>
    <xf numFmtId="0" fontId="7" fillId="0" borderId="24" xfId="22" applyFont="1" applyFill="1" applyBorder="1" applyAlignment="1">
      <alignment vertical="center" wrapText="1"/>
      <protection/>
    </xf>
    <xf numFmtId="3" fontId="7" fillId="0" borderId="31" xfId="22" applyNumberFormat="1" applyFont="1" applyFill="1" applyBorder="1" applyAlignment="1">
      <alignment vertical="center" wrapText="1"/>
      <protection/>
    </xf>
    <xf numFmtId="3" fontId="35" fillId="0" borderId="44" xfId="21" applyNumberFormat="1" applyFont="1" applyBorder="1" applyAlignment="1">
      <alignment vertical="center"/>
      <protection/>
    </xf>
    <xf numFmtId="3" fontId="35" fillId="0" borderId="31" xfId="21" applyNumberFormat="1" applyFont="1" applyBorder="1" applyAlignment="1">
      <alignment vertical="center"/>
      <protection/>
    </xf>
    <xf numFmtId="0" fontId="4" fillId="0" borderId="44" xfId="22" applyFont="1" applyFill="1" applyBorder="1" applyAlignment="1">
      <alignment horizontal="center" vertical="center"/>
      <protection/>
    </xf>
    <xf numFmtId="0" fontId="58" fillId="0" borderId="24" xfId="23" applyFont="1" applyBorder="1" applyAlignment="1">
      <alignment horizontal="center" vertical="center"/>
      <protection/>
    </xf>
    <xf numFmtId="0" fontId="4" fillId="0" borderId="31" xfId="22" applyFont="1" applyFill="1" applyBorder="1" applyAlignment="1">
      <alignment vertical="center" wrapText="1"/>
      <protection/>
    </xf>
    <xf numFmtId="3" fontId="4" fillId="0" borderId="24" xfId="22" applyNumberFormat="1" applyFont="1" applyFill="1" applyBorder="1" applyAlignment="1">
      <alignment vertical="center" wrapText="1"/>
      <protection/>
    </xf>
    <xf numFmtId="3" fontId="59" fillId="0" borderId="44" xfId="21" applyNumberFormat="1" applyFont="1" applyBorder="1" applyAlignment="1">
      <alignment vertical="center"/>
      <protection/>
    </xf>
    <xf numFmtId="3" fontId="59" fillId="0" borderId="31" xfId="21" applyNumberFormat="1" applyFont="1" applyBorder="1" applyAlignment="1">
      <alignment vertical="center"/>
      <protection/>
    </xf>
    <xf numFmtId="3" fontId="59" fillId="0" borderId="29" xfId="21" applyNumberFormat="1" applyFont="1" applyBorder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1" fillId="0" borderId="54" xfId="22" applyFont="1" applyFill="1" applyBorder="1" applyAlignment="1">
      <alignment horizontal="center" vertical="top"/>
      <protection/>
    </xf>
    <xf numFmtId="0" fontId="1" fillId="0" borderId="72" xfId="22" applyFont="1" applyFill="1" applyBorder="1" applyAlignment="1">
      <alignment horizontal="center" vertical="top"/>
      <protection/>
    </xf>
    <xf numFmtId="0" fontId="1" fillId="0" borderId="13" xfId="22" applyFont="1" applyFill="1" applyBorder="1" applyAlignment="1">
      <alignment vertical="top" wrapText="1"/>
      <protection/>
    </xf>
    <xf numFmtId="3" fontId="1" fillId="0" borderId="29" xfId="22" applyNumberFormat="1" applyFont="1" applyFill="1" applyBorder="1" applyAlignment="1">
      <alignment vertical="top" wrapText="1"/>
      <protection/>
    </xf>
    <xf numFmtId="3" fontId="34" fillId="0" borderId="32" xfId="21" applyNumberFormat="1" applyFont="1" applyBorder="1" applyAlignment="1">
      <alignment vertical="top"/>
      <protection/>
    </xf>
    <xf numFmtId="3" fontId="34" fillId="0" borderId="29" xfId="21" applyNumberFormat="1" applyFont="1" applyBorder="1" applyAlignment="1">
      <alignment vertical="top"/>
      <protection/>
    </xf>
    <xf numFmtId="0" fontId="9" fillId="0" borderId="0" xfId="22" applyFont="1" applyFill="1" applyAlignment="1">
      <alignment vertical="top"/>
      <protection/>
    </xf>
    <xf numFmtId="0" fontId="1" fillId="0" borderId="16" xfId="22" applyFont="1" applyFill="1" applyBorder="1" applyAlignment="1">
      <alignment horizontal="center"/>
      <protection/>
    </xf>
    <xf numFmtId="0" fontId="1" fillId="0" borderId="28" xfId="22" applyFont="1" applyFill="1" applyBorder="1" applyAlignment="1">
      <alignment horizontal="center"/>
      <protection/>
    </xf>
    <xf numFmtId="0" fontId="1" fillId="0" borderId="12" xfId="22" applyFont="1" applyFill="1" applyBorder="1" applyAlignment="1">
      <alignment wrapText="1"/>
      <protection/>
    </xf>
    <xf numFmtId="3" fontId="1" fillId="0" borderId="28" xfId="22" applyNumberFormat="1" applyFont="1" applyFill="1" applyBorder="1" applyAlignment="1">
      <alignment wrapText="1"/>
      <protection/>
    </xf>
    <xf numFmtId="3" fontId="34" fillId="0" borderId="28" xfId="21" applyNumberFormat="1" applyFont="1" applyBorder="1">
      <alignment/>
      <protection/>
    </xf>
    <xf numFmtId="0" fontId="1" fillId="0" borderId="0" xfId="22" applyFont="1" applyFill="1">
      <alignment/>
      <protection/>
    </xf>
    <xf numFmtId="0" fontId="10" fillId="0" borderId="16" xfId="22" applyFont="1" applyFill="1" applyBorder="1" applyAlignment="1">
      <alignment horizontal="left" vertical="center" wrapText="1"/>
      <protection/>
    </xf>
    <xf numFmtId="0" fontId="10" fillId="0" borderId="28" xfId="22" applyFont="1" applyFill="1" applyBorder="1" applyAlignment="1">
      <alignment horizontal="left" vertical="center" wrapText="1"/>
      <protection/>
    </xf>
    <xf numFmtId="0" fontId="13" fillId="0" borderId="80" xfId="21" applyBorder="1" applyAlignment="1">
      <alignment horizontal="left" vertical="center" wrapText="1"/>
      <protection/>
    </xf>
    <xf numFmtId="3" fontId="10" fillId="0" borderId="80" xfId="22" applyNumberFormat="1" applyFont="1" applyFill="1" applyBorder="1" applyAlignment="1">
      <alignment vertical="center" wrapText="1"/>
      <protection/>
    </xf>
    <xf numFmtId="3" fontId="35" fillId="0" borderId="16" xfId="21" applyNumberFormat="1" applyFont="1" applyBorder="1" applyAlignment="1">
      <alignment vertical="center"/>
      <protection/>
    </xf>
    <xf numFmtId="3" fontId="35" fillId="0" borderId="15" xfId="21" applyNumberFormat="1" applyFont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7" fillId="0" borderId="44" xfId="22" applyFont="1" applyFill="1" applyBorder="1" applyAlignment="1">
      <alignment horizontal="center" vertical="center" wrapText="1"/>
      <protection/>
    </xf>
    <xf numFmtId="0" fontId="7" fillId="0" borderId="24" xfId="22" applyFont="1" applyFill="1" applyBorder="1" applyAlignment="1">
      <alignment horizontal="center" vertical="center" wrapText="1"/>
      <protection/>
    </xf>
    <xf numFmtId="0" fontId="7" fillId="0" borderId="72" xfId="22" applyFont="1" applyFill="1" applyBorder="1" applyAlignment="1">
      <alignment horizontal="left" vertical="center" wrapText="1"/>
      <protection/>
    </xf>
    <xf numFmtId="3" fontId="7" fillId="0" borderId="72" xfId="22" applyNumberFormat="1" applyFont="1" applyFill="1" applyBorder="1" applyAlignment="1">
      <alignment vertical="center" wrapText="1"/>
      <protection/>
    </xf>
    <xf numFmtId="3" fontId="35" fillId="0" borderId="0" xfId="21" applyNumberFormat="1" applyFont="1" applyAlignment="1">
      <alignment vertical="center"/>
      <protection/>
    </xf>
    <xf numFmtId="3" fontId="35" fillId="0" borderId="30" xfId="21" applyNumberFormat="1" applyFont="1" applyBorder="1" applyAlignment="1">
      <alignment vertical="center"/>
      <protection/>
    </xf>
    <xf numFmtId="3" fontId="35" fillId="0" borderId="13" xfId="21" applyNumberFormat="1" applyFont="1" applyBorder="1" applyAlignment="1">
      <alignment vertical="center"/>
      <protection/>
    </xf>
    <xf numFmtId="0" fontId="1" fillId="0" borderId="0" xfId="22" applyFont="1" applyFill="1" applyBorder="1" applyAlignment="1">
      <alignment horizontal="center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16" xfId="22" applyFont="1" applyFill="1" applyBorder="1" applyAlignment="1">
      <alignment horizontal="center"/>
      <protection/>
    </xf>
    <xf numFmtId="0" fontId="1" fillId="0" borderId="28" xfId="22" applyFont="1" applyFill="1" applyBorder="1" applyAlignment="1">
      <alignment horizontal="center"/>
      <protection/>
    </xf>
    <xf numFmtId="0" fontId="1" fillId="0" borderId="28" xfId="22" applyFont="1" applyFill="1" applyBorder="1" applyAlignment="1">
      <alignment wrapText="1"/>
      <protection/>
    </xf>
    <xf numFmtId="0" fontId="10" fillId="0" borderId="16" xfId="22" applyFont="1" applyFill="1" applyBorder="1" applyAlignment="1">
      <alignment horizontal="left" vertical="top" wrapText="1"/>
      <protection/>
    </xf>
    <xf numFmtId="0" fontId="10" fillId="0" borderId="28" xfId="22" applyFont="1" applyFill="1" applyBorder="1" applyAlignment="1">
      <alignment horizontal="left" vertical="top" wrapText="1"/>
      <protection/>
    </xf>
    <xf numFmtId="0" fontId="13" fillId="0" borderId="80" xfId="21" applyBorder="1" applyAlignment="1">
      <alignment horizontal="left" vertical="top" wrapText="1"/>
      <protection/>
    </xf>
    <xf numFmtId="3" fontId="10" fillId="0" borderId="80" xfId="22" applyNumberFormat="1" applyFont="1" applyFill="1" applyBorder="1" applyAlignment="1">
      <alignment vertical="top" wrapText="1"/>
      <protection/>
    </xf>
    <xf numFmtId="3" fontId="35" fillId="0" borderId="16" xfId="21" applyNumberFormat="1" applyFont="1" applyBorder="1" applyAlignment="1">
      <alignment vertical="top"/>
      <protection/>
    </xf>
    <xf numFmtId="3" fontId="35" fillId="0" borderId="15" xfId="21" applyNumberFormat="1" applyFont="1" applyBorder="1" applyAlignment="1">
      <alignment vertical="top"/>
      <protection/>
    </xf>
    <xf numFmtId="3" fontId="54" fillId="0" borderId="0" xfId="22" applyNumberFormat="1" applyFont="1" applyFill="1" applyAlignment="1">
      <alignment vertical="top"/>
      <protection/>
    </xf>
    <xf numFmtId="0" fontId="10" fillId="0" borderId="0" xfId="22" applyFont="1" applyFill="1" applyAlignment="1">
      <alignment vertical="top"/>
      <protection/>
    </xf>
    <xf numFmtId="0" fontId="1" fillId="0" borderId="54" xfId="22" applyFont="1" applyFill="1" applyBorder="1" applyAlignment="1">
      <alignment horizontal="center" vertical="center"/>
      <protection/>
    </xf>
    <xf numFmtId="0" fontId="1" fillId="0" borderId="72" xfId="22" applyFont="1" applyFill="1" applyBorder="1" applyAlignment="1">
      <alignment horizontal="center" vertical="center"/>
      <protection/>
    </xf>
    <xf numFmtId="0" fontId="1" fillId="0" borderId="76" xfId="22" applyFont="1" applyFill="1" applyBorder="1" applyAlignment="1">
      <alignment vertical="center" wrapText="1"/>
      <protection/>
    </xf>
    <xf numFmtId="3" fontId="1" fillId="0" borderId="76" xfId="22" applyNumberFormat="1" applyFont="1" applyFill="1" applyBorder="1" applyAlignment="1">
      <alignment vertical="center" wrapText="1"/>
      <protection/>
    </xf>
    <xf numFmtId="3" fontId="34" fillId="0" borderId="64" xfId="21" applyNumberFormat="1" applyFont="1" applyBorder="1" applyAlignment="1">
      <alignment vertical="center"/>
      <protection/>
    </xf>
    <xf numFmtId="3" fontId="34" fillId="0" borderId="52" xfId="21" applyNumberFormat="1" applyFont="1" applyBorder="1" applyAlignment="1">
      <alignment vertical="center"/>
      <protection/>
    </xf>
    <xf numFmtId="0" fontId="1" fillId="0" borderId="0" xfId="22" applyFont="1" applyFill="1" applyAlignment="1">
      <alignment vertical="center"/>
      <protection/>
    </xf>
    <xf numFmtId="0" fontId="1" fillId="0" borderId="72" xfId="22" applyFont="1" applyFill="1" applyBorder="1" applyAlignment="1">
      <alignment vertical="center" wrapText="1"/>
      <protection/>
    </xf>
    <xf numFmtId="3" fontId="1" fillId="0" borderId="72" xfId="22" applyNumberFormat="1" applyFont="1" applyFill="1" applyBorder="1" applyAlignment="1">
      <alignment vertical="center" wrapText="1"/>
      <protection/>
    </xf>
    <xf numFmtId="3" fontId="34" fillId="0" borderId="0" xfId="21" applyNumberFormat="1" applyFont="1" applyBorder="1" applyAlignment="1">
      <alignment vertical="center"/>
      <protection/>
    </xf>
    <xf numFmtId="3" fontId="34" fillId="0" borderId="13" xfId="21" applyNumberFormat="1" applyFont="1" applyBorder="1" applyAlignment="1">
      <alignment vertical="center"/>
      <protection/>
    </xf>
    <xf numFmtId="3" fontId="34" fillId="0" borderId="13" xfId="21" applyNumberFormat="1" applyFont="1" applyBorder="1" applyAlignment="1">
      <alignment vertical="top"/>
      <protection/>
    </xf>
    <xf numFmtId="0" fontId="9" fillId="0" borderId="54" xfId="22" applyFont="1" applyFill="1" applyBorder="1" applyAlignment="1">
      <alignment horizontal="center" vertical="center"/>
      <protection/>
    </xf>
    <xf numFmtId="0" fontId="9" fillId="0" borderId="72" xfId="22" applyFont="1" applyFill="1" applyBorder="1" applyAlignment="1">
      <alignment horizontal="center" vertical="center"/>
      <protection/>
    </xf>
    <xf numFmtId="0" fontId="9" fillId="0" borderId="72" xfId="22" applyFont="1" applyFill="1" applyBorder="1" applyAlignment="1">
      <alignment vertical="center" wrapText="1"/>
      <protection/>
    </xf>
    <xf numFmtId="3" fontId="9" fillId="0" borderId="72" xfId="22" applyNumberFormat="1" applyFont="1" applyFill="1" applyBorder="1" applyAlignment="1">
      <alignment vertical="center" wrapText="1"/>
      <protection/>
    </xf>
    <xf numFmtId="3" fontId="36" fillId="0" borderId="0" xfId="21" applyNumberFormat="1" applyFont="1" applyBorder="1" applyAlignment="1">
      <alignment vertical="center"/>
      <protection/>
    </xf>
    <xf numFmtId="3" fontId="36" fillId="0" borderId="13" xfId="21" applyNumberFormat="1" applyFont="1" applyBorder="1" applyAlignment="1">
      <alignment vertical="center"/>
      <protection/>
    </xf>
    <xf numFmtId="3" fontId="60" fillId="0" borderId="0" xfId="22" applyNumberFormat="1" applyFont="1" applyFill="1" applyAlignment="1">
      <alignment vertical="top"/>
      <protection/>
    </xf>
    <xf numFmtId="0" fontId="9" fillId="0" borderId="0" xfId="22" applyFont="1" applyFill="1" applyAlignment="1">
      <alignment vertical="center"/>
      <protection/>
    </xf>
    <xf numFmtId="0" fontId="9" fillId="0" borderId="32" xfId="22" applyFont="1" applyFill="1" applyBorder="1" applyAlignment="1">
      <alignment horizontal="center" vertical="center"/>
      <protection/>
    </xf>
    <xf numFmtId="0" fontId="9" fillId="0" borderId="40" xfId="22" applyFont="1" applyFill="1" applyBorder="1" applyAlignment="1">
      <alignment horizontal="center" vertical="center"/>
      <protection/>
    </xf>
    <xf numFmtId="0" fontId="9" fillId="0" borderId="40" xfId="22" applyFont="1" applyFill="1" applyBorder="1" applyAlignment="1">
      <alignment vertical="center" wrapText="1"/>
      <protection/>
    </xf>
    <xf numFmtId="3" fontId="9" fillId="0" borderId="40" xfId="22" applyNumberFormat="1" applyFont="1" applyFill="1" applyBorder="1" applyAlignment="1">
      <alignment vertical="center" wrapText="1"/>
      <protection/>
    </xf>
    <xf numFmtId="3" fontId="36" fillId="0" borderId="46" xfId="21" applyNumberFormat="1" applyFont="1" applyBorder="1" applyAlignment="1">
      <alignment vertical="center"/>
      <protection/>
    </xf>
    <xf numFmtId="3" fontId="36" fillId="0" borderId="29" xfId="21" applyNumberFormat="1" applyFont="1" applyBorder="1" applyAlignment="1">
      <alignment vertical="center"/>
      <protection/>
    </xf>
    <xf numFmtId="0" fontId="1" fillId="0" borderId="54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wrapText="1"/>
      <protection/>
    </xf>
    <xf numFmtId="3" fontId="1" fillId="0" borderId="0" xfId="22" applyNumberFormat="1" applyFont="1" applyFill="1" applyBorder="1" applyAlignment="1">
      <alignment wrapText="1"/>
      <protection/>
    </xf>
    <xf numFmtId="3" fontId="34" fillId="0" borderId="0" xfId="21" applyNumberFormat="1" applyFont="1" applyBorder="1">
      <alignment/>
      <protection/>
    </xf>
    <xf numFmtId="3" fontId="34" fillId="0" borderId="72" xfId="21" applyNumberFormat="1" applyFont="1" applyBorder="1" applyAlignment="1">
      <alignment vertical="top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wrapText="1"/>
      <protection/>
    </xf>
    <xf numFmtId="3" fontId="1" fillId="0" borderId="0" xfId="22" applyNumberFormat="1" applyFont="1" applyBorder="1" applyAlignment="1">
      <alignment wrapText="1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Font="1" applyAlignment="1">
      <alignment wrapText="1"/>
      <protection/>
    </xf>
    <xf numFmtId="3" fontId="1" fillId="0" borderId="0" xfId="22" applyNumberFormat="1" applyFont="1" applyAlignment="1">
      <alignment wrapText="1"/>
      <protection/>
    </xf>
    <xf numFmtId="3" fontId="34" fillId="0" borderId="0" xfId="21" applyNumberFormat="1" applyFont="1">
      <alignment/>
      <protection/>
    </xf>
    <xf numFmtId="0" fontId="34" fillId="0" borderId="0" xfId="21" applyFont="1">
      <alignment/>
      <protection/>
    </xf>
    <xf numFmtId="0" fontId="1" fillId="0" borderId="0" xfId="23" applyFont="1" applyAlignment="1">
      <alignment wrapText="1"/>
      <protection/>
    </xf>
    <xf numFmtId="0" fontId="6" fillId="0" borderId="0" xfId="23" applyFont="1">
      <alignment/>
      <protection/>
    </xf>
    <xf numFmtId="0" fontId="1" fillId="0" borderId="0" xfId="20" applyFont="1" applyAlignment="1">
      <alignment horizontal="left" wrapText="1"/>
      <protection/>
    </xf>
    <xf numFmtId="0" fontId="1" fillId="0" borderId="0" xfId="20" applyFont="1" applyBorder="1" applyAlignment="1">
      <alignment horizontal="left" wrapText="1"/>
      <protection/>
    </xf>
    <xf numFmtId="0" fontId="2" fillId="0" borderId="0" xfId="23" applyFont="1" applyAlignment="1">
      <alignment horizontal="center" wrapText="1"/>
      <protection/>
    </xf>
    <xf numFmtId="0" fontId="1" fillId="0" borderId="0" xfId="20" applyFont="1" applyAlignment="1">
      <alignment horizontal="left" wrapText="1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2" fillId="0" borderId="0" xfId="20" applyFont="1" applyAlignment="1">
      <alignment horizontal="left" wrapText="1"/>
      <protection/>
    </xf>
    <xf numFmtId="0" fontId="2" fillId="0" borderId="0" xfId="20" applyFont="1" applyBorder="1" applyAlignment="1">
      <alignment horizontal="left" wrapText="1"/>
      <protection/>
    </xf>
    <xf numFmtId="0" fontId="1" fillId="0" borderId="0" xfId="20" applyFont="1" applyAlignment="1">
      <alignment wrapText="1"/>
      <protection/>
    </xf>
    <xf numFmtId="0" fontId="2" fillId="0" borderId="0" xfId="23" applyFont="1" applyAlignment="1">
      <alignment horizontal="center" wrapText="1"/>
      <protection/>
    </xf>
    <xf numFmtId="0" fontId="1" fillId="0" borderId="0" xfId="20" applyFont="1" applyBorder="1" applyAlignment="1">
      <alignment wrapText="1"/>
      <protection/>
    </xf>
    <xf numFmtId="0" fontId="10" fillId="0" borderId="55" xfId="23" applyFont="1" applyBorder="1" applyAlignment="1">
      <alignment horizontal="center" vertical="center" wrapText="1"/>
      <protection/>
    </xf>
    <xf numFmtId="0" fontId="10" fillId="0" borderId="71" xfId="23" applyFont="1" applyBorder="1" applyAlignment="1">
      <alignment horizontal="center" vertical="center" wrapText="1"/>
      <protection/>
    </xf>
    <xf numFmtId="0" fontId="10" fillId="0" borderId="58" xfId="23" applyFont="1" applyBorder="1" applyAlignment="1">
      <alignment horizontal="center" vertical="center" wrapText="1"/>
      <protection/>
    </xf>
    <xf numFmtId="0" fontId="10" fillId="0" borderId="58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51" fillId="0" borderId="0" xfId="23" applyFont="1" applyAlignment="1">
      <alignment horizontal="center" vertical="center" wrapText="1"/>
      <protection/>
    </xf>
    <xf numFmtId="0" fontId="10" fillId="0" borderId="0" xfId="23" applyFont="1" applyAlignment="1">
      <alignment horizontal="center" vertical="center" wrapText="1"/>
      <protection/>
    </xf>
    <xf numFmtId="0" fontId="9" fillId="0" borderId="14" xfId="23" applyFont="1" applyBorder="1" applyAlignment="1">
      <alignment horizontal="center" wrapText="1"/>
      <protection/>
    </xf>
    <xf numFmtId="0" fontId="9" fillId="0" borderId="80" xfId="23" applyFont="1" applyBorder="1" applyAlignment="1">
      <alignment horizontal="center" wrapText="1"/>
      <protection/>
    </xf>
    <xf numFmtId="0" fontId="9" fillId="0" borderId="15" xfId="23" applyFont="1" applyBorder="1" applyAlignment="1">
      <alignment horizontal="center" wrapText="1"/>
      <protection/>
    </xf>
    <xf numFmtId="0" fontId="62" fillId="0" borderId="15" xfId="20" applyFont="1" applyBorder="1" applyAlignment="1">
      <alignment horizontal="center" wrapText="1"/>
      <protection/>
    </xf>
    <xf numFmtId="0" fontId="62" fillId="0" borderId="13" xfId="20" applyFont="1" applyBorder="1" applyAlignment="1">
      <alignment horizontal="center" wrapText="1"/>
      <protection/>
    </xf>
    <xf numFmtId="0" fontId="9" fillId="0" borderId="0" xfId="23" applyFont="1" applyAlignment="1">
      <alignment horizontal="center" wrapText="1"/>
      <protection/>
    </xf>
    <xf numFmtId="0" fontId="9" fillId="0" borderId="0" xfId="23" applyFont="1" applyAlignment="1">
      <alignment wrapText="1"/>
      <protection/>
    </xf>
    <xf numFmtId="0" fontId="7" fillId="0" borderId="14" xfId="23" applyFont="1" applyBorder="1" applyAlignment="1">
      <alignment horizontal="center" vertical="center" wrapText="1"/>
      <protection/>
    </xf>
    <xf numFmtId="0" fontId="7" fillId="0" borderId="80" xfId="23" applyFont="1" applyBorder="1" applyAlignment="1">
      <alignment horizontal="center" vertical="center" wrapText="1"/>
      <protection/>
    </xf>
    <xf numFmtId="0" fontId="7" fillId="0" borderId="15" xfId="23" applyFont="1" applyBorder="1" applyAlignment="1">
      <alignment vertical="center" wrapText="1"/>
      <protection/>
    </xf>
    <xf numFmtId="3" fontId="8" fillId="0" borderId="15" xfId="23" applyNumberFormat="1" applyFont="1" applyBorder="1" applyAlignment="1">
      <alignment vertical="center" wrapText="1"/>
      <protection/>
    </xf>
    <xf numFmtId="3" fontId="8" fillId="0" borderId="15" xfId="20" applyNumberFormat="1" applyFont="1" applyBorder="1" applyAlignment="1">
      <alignment vertical="center" wrapText="1"/>
      <protection/>
    </xf>
    <xf numFmtId="3" fontId="8" fillId="0" borderId="13" xfId="20" applyNumberFormat="1" applyFont="1" applyBorder="1" applyAlignment="1">
      <alignment vertical="center" wrapText="1"/>
      <protection/>
    </xf>
    <xf numFmtId="3" fontId="62" fillId="0" borderId="0" xfId="23" applyNumberFormat="1" applyFont="1" applyAlignment="1">
      <alignment wrapText="1"/>
      <protection/>
    </xf>
    <xf numFmtId="3" fontId="51" fillId="0" borderId="0" xfId="23" applyNumberFormat="1" applyFont="1" applyAlignment="1">
      <alignment wrapText="1"/>
      <protection/>
    </xf>
    <xf numFmtId="3" fontId="51" fillId="0" borderId="0" xfId="23" applyNumberFormat="1" applyFont="1" applyAlignment="1">
      <alignment horizontal="center" wrapText="1"/>
      <protection/>
    </xf>
    <xf numFmtId="3" fontId="5" fillId="0" borderId="0" xfId="23" applyNumberFormat="1" applyFont="1" applyBorder="1" applyAlignment="1">
      <alignment wrapText="1"/>
      <protection/>
    </xf>
    <xf numFmtId="0" fontId="7" fillId="0" borderId="0" xfId="23" applyFont="1" applyAlignment="1">
      <alignment wrapText="1"/>
      <protection/>
    </xf>
    <xf numFmtId="3" fontId="8" fillId="0" borderId="15" xfId="23" applyNumberFormat="1" applyFont="1" applyFill="1" applyBorder="1" applyAlignment="1">
      <alignment vertical="center" wrapText="1"/>
      <protection/>
    </xf>
    <xf numFmtId="3" fontId="7" fillId="0" borderId="15" xfId="20" applyNumberFormat="1" applyFont="1" applyBorder="1" applyAlignment="1">
      <alignment vertical="center" wrapText="1"/>
      <protection/>
    </xf>
    <xf numFmtId="3" fontId="8" fillId="0" borderId="13" xfId="23" applyNumberFormat="1" applyFont="1" applyFill="1" applyBorder="1" applyAlignment="1">
      <alignment vertical="center" wrapText="1"/>
      <protection/>
    </xf>
    <xf numFmtId="3" fontId="9" fillId="0" borderId="0" xfId="23" applyNumberFormat="1" applyFont="1" applyAlignment="1">
      <alignment horizontal="center" wrapText="1"/>
      <protection/>
    </xf>
    <xf numFmtId="0" fontId="9" fillId="0" borderId="33" xfId="23" applyFont="1" applyBorder="1" applyAlignment="1">
      <alignment horizontal="center" vertical="center" wrapText="1"/>
      <protection/>
    </xf>
    <xf numFmtId="0" fontId="1" fillId="0" borderId="40" xfId="23" applyFont="1" applyBorder="1" applyAlignment="1">
      <alignment horizontal="center" vertical="center" wrapText="1"/>
      <protection/>
    </xf>
    <xf numFmtId="0" fontId="9" fillId="0" borderId="29" xfId="23" applyFont="1" applyBorder="1" applyAlignment="1">
      <alignment vertical="center" wrapText="1"/>
      <protection/>
    </xf>
    <xf numFmtId="3" fontId="9" fillId="0" borderId="29" xfId="23" applyNumberFormat="1" applyFont="1" applyBorder="1" applyAlignment="1">
      <alignment vertical="center" wrapText="1"/>
      <protection/>
    </xf>
    <xf numFmtId="3" fontId="9" fillId="0" borderId="29" xfId="20" applyNumberFormat="1" applyFont="1" applyBorder="1" applyAlignment="1">
      <alignment vertical="center" wrapText="1"/>
      <protection/>
    </xf>
    <xf numFmtId="3" fontId="9" fillId="0" borderId="13" xfId="20" applyNumberFormat="1" applyFont="1" applyBorder="1" applyAlignment="1">
      <alignment vertical="center" wrapText="1"/>
      <protection/>
    </xf>
    <xf numFmtId="0" fontId="1" fillId="0" borderId="33" xfId="23" applyFont="1" applyBorder="1" applyAlignment="1">
      <alignment horizontal="center" vertical="center" wrapText="1"/>
      <protection/>
    </xf>
    <xf numFmtId="0" fontId="1" fillId="0" borderId="29" xfId="23" applyFont="1" applyBorder="1" applyAlignment="1">
      <alignment vertical="center" wrapText="1"/>
      <protection/>
    </xf>
    <xf numFmtId="3" fontId="9" fillId="0" borderId="29" xfId="23" applyNumberFormat="1" applyFont="1" applyBorder="1" applyAlignment="1">
      <alignment vertical="center" wrapText="1"/>
      <protection/>
    </xf>
    <xf numFmtId="3" fontId="9" fillId="0" borderId="29" xfId="20" applyNumberFormat="1" applyFont="1" applyFill="1" applyBorder="1" applyAlignment="1">
      <alignment vertical="center" wrapText="1"/>
      <protection/>
    </xf>
    <xf numFmtId="0" fontId="10" fillId="0" borderId="0" xfId="23" applyFont="1" applyAlignment="1">
      <alignment horizontal="center" vertical="center" wrapText="1"/>
      <protection/>
    </xf>
    <xf numFmtId="0" fontId="1" fillId="0" borderId="0" xfId="23" applyFont="1" applyAlignment="1">
      <alignment horizontal="center" wrapText="1"/>
      <protection/>
    </xf>
    <xf numFmtId="3" fontId="6" fillId="0" borderId="0" xfId="23" applyNumberFormat="1" applyFont="1" applyAlignment="1">
      <alignment wrapText="1"/>
      <protection/>
    </xf>
    <xf numFmtId="3" fontId="51" fillId="0" borderId="0" xfId="23" applyNumberFormat="1" applyFont="1" applyAlignment="1">
      <alignment wrapText="1"/>
      <protection/>
    </xf>
    <xf numFmtId="3" fontId="1" fillId="0" borderId="0" xfId="23" applyNumberFormat="1" applyFont="1" applyAlignment="1">
      <alignment horizontal="center" wrapText="1"/>
      <protection/>
    </xf>
    <xf numFmtId="3" fontId="1" fillId="0" borderId="0" xfId="23" applyNumberFormat="1" applyFont="1" applyAlignment="1">
      <alignment wrapText="1"/>
      <protection/>
    </xf>
    <xf numFmtId="3" fontId="9" fillId="0" borderId="29" xfId="20" applyNumberFormat="1" applyFont="1" applyBorder="1" applyAlignment="1">
      <alignment vertical="center" wrapText="1"/>
      <protection/>
    </xf>
    <xf numFmtId="0" fontId="1" fillId="0" borderId="62" xfId="23" applyFont="1" applyBorder="1" applyAlignment="1">
      <alignment horizontal="center" vertical="center" wrapText="1"/>
      <protection/>
    </xf>
    <xf numFmtId="0" fontId="1" fillId="0" borderId="76" xfId="23" applyFont="1" applyBorder="1" applyAlignment="1">
      <alignment horizontal="center" vertical="center" wrapText="1"/>
      <protection/>
    </xf>
    <xf numFmtId="0" fontId="1" fillId="0" borderId="52" xfId="23" applyFont="1" applyBorder="1" applyAlignment="1">
      <alignment vertical="center" wrapText="1"/>
      <protection/>
    </xf>
    <xf numFmtId="3" fontId="9" fillId="0" borderId="52" xfId="23" applyNumberFormat="1" applyFont="1" applyBorder="1" applyAlignment="1">
      <alignment vertical="center" wrapText="1"/>
      <protection/>
    </xf>
    <xf numFmtId="0" fontId="1" fillId="0" borderId="0" xfId="23" applyFont="1" applyAlignment="1">
      <alignment vertical="top" wrapText="1"/>
      <protection/>
    </xf>
    <xf numFmtId="3" fontId="1" fillId="0" borderId="0" xfId="23" applyNumberFormat="1" applyFont="1" applyAlignment="1">
      <alignment horizontal="center" vertical="top" wrapText="1"/>
      <protection/>
    </xf>
    <xf numFmtId="3" fontId="10" fillId="0" borderId="81" xfId="23" applyNumberFormat="1" applyFont="1" applyBorder="1" applyAlignment="1">
      <alignment vertical="top" wrapText="1"/>
      <protection/>
    </xf>
    <xf numFmtId="0" fontId="1" fillId="0" borderId="38" xfId="23" applyFont="1" applyBorder="1" applyAlignment="1">
      <alignment horizontal="center" vertical="center" wrapText="1"/>
      <protection/>
    </xf>
    <xf numFmtId="0" fontId="1" fillId="0" borderId="24" xfId="23" applyFont="1" applyBorder="1" applyAlignment="1">
      <alignment horizontal="center" vertical="center" wrapText="1"/>
      <protection/>
    </xf>
    <xf numFmtId="0" fontId="1" fillId="0" borderId="31" xfId="23" applyFont="1" applyBorder="1" applyAlignment="1">
      <alignment vertical="center" wrapText="1"/>
      <protection/>
    </xf>
    <xf numFmtId="3" fontId="9" fillId="0" borderId="31" xfId="23" applyNumberFormat="1" applyFont="1" applyBorder="1" applyAlignment="1">
      <alignment vertical="center" wrapText="1"/>
      <protection/>
    </xf>
    <xf numFmtId="0" fontId="1" fillId="0" borderId="29" xfId="23" applyFont="1" applyFill="1" applyBorder="1" applyAlignment="1">
      <alignment vertical="center" wrapText="1"/>
      <protection/>
    </xf>
    <xf numFmtId="3" fontId="9" fillId="0" borderId="29" xfId="23" applyNumberFormat="1" applyFont="1" applyFill="1" applyBorder="1" applyAlignment="1">
      <alignment vertical="center" wrapText="1"/>
      <protection/>
    </xf>
    <xf numFmtId="3" fontId="9" fillId="0" borderId="31" xfId="20" applyNumberFormat="1" applyFont="1" applyFill="1" applyBorder="1" applyAlignment="1">
      <alignment vertical="center" wrapText="1"/>
      <protection/>
    </xf>
    <xf numFmtId="0" fontId="1" fillId="0" borderId="56" xfId="23" applyFont="1" applyBorder="1" applyAlignment="1">
      <alignment horizontal="center" vertical="center" wrapText="1"/>
      <protection/>
    </xf>
    <xf numFmtId="0" fontId="1" fillId="0" borderId="72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vertical="center" wrapText="1"/>
      <protection/>
    </xf>
    <xf numFmtId="3" fontId="9" fillId="0" borderId="13" xfId="23" applyNumberFormat="1" applyFont="1" applyBorder="1" applyAlignment="1">
      <alignment vertical="center" wrapText="1"/>
      <protection/>
    </xf>
    <xf numFmtId="3" fontId="9" fillId="0" borderId="52" xfId="20" applyNumberFormat="1" applyFont="1" applyBorder="1" applyAlignment="1">
      <alignment vertical="center" wrapText="1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28" xfId="23" applyFont="1" applyBorder="1" applyAlignment="1">
      <alignment horizontal="center" vertical="center" wrapText="1"/>
      <protection/>
    </xf>
    <xf numFmtId="0" fontId="4" fillId="0" borderId="80" xfId="23" applyFont="1" applyBorder="1" applyAlignment="1">
      <alignment vertical="center" wrapText="1"/>
      <protection/>
    </xf>
    <xf numFmtId="3" fontId="4" fillId="0" borderId="15" xfId="23" applyNumberFormat="1" applyFont="1" applyBorder="1" applyAlignment="1">
      <alignment vertical="center" wrapText="1"/>
      <protection/>
    </xf>
    <xf numFmtId="3" fontId="4" fillId="0" borderId="13" xfId="23" applyNumberFormat="1" applyFont="1" applyBorder="1" applyAlignment="1">
      <alignment vertical="center" wrapText="1"/>
      <protection/>
    </xf>
    <xf numFmtId="0" fontId="4" fillId="0" borderId="0" xfId="23" applyFont="1" applyAlignment="1">
      <alignment wrapText="1"/>
      <protection/>
    </xf>
    <xf numFmtId="0" fontId="1" fillId="0" borderId="27" xfId="23" applyFont="1" applyBorder="1" applyAlignment="1">
      <alignment horizontal="center" vertical="center" wrapText="1"/>
      <protection/>
    </xf>
    <xf numFmtId="0" fontId="1" fillId="0" borderId="28" xfId="23" applyFont="1" applyBorder="1" applyAlignment="1">
      <alignment horizontal="center" vertical="center" wrapText="1"/>
      <protection/>
    </xf>
    <xf numFmtId="0" fontId="1" fillId="0" borderId="28" xfId="23" applyFont="1" applyBorder="1" applyAlignment="1">
      <alignment vertical="center" wrapText="1"/>
      <protection/>
    </xf>
    <xf numFmtId="3" fontId="9" fillId="0" borderId="80" xfId="23" applyNumberFormat="1" applyFont="1" applyBorder="1" applyAlignment="1">
      <alignment vertical="center" wrapText="1"/>
      <protection/>
    </xf>
    <xf numFmtId="3" fontId="8" fillId="0" borderId="15" xfId="20" applyNumberFormat="1" applyFont="1" applyFill="1" applyBorder="1" applyAlignment="1">
      <alignment vertical="center" wrapText="1"/>
      <protection/>
    </xf>
    <xf numFmtId="3" fontId="8" fillId="0" borderId="13" xfId="20" applyNumberFormat="1" applyFont="1" applyFill="1" applyBorder="1" applyAlignment="1">
      <alignment vertical="center" wrapText="1"/>
      <protection/>
    </xf>
    <xf numFmtId="3" fontId="7" fillId="0" borderId="13" xfId="20" applyNumberFormat="1" applyFont="1" applyBorder="1" applyAlignment="1">
      <alignment vertical="center" wrapText="1"/>
      <protection/>
    </xf>
    <xf numFmtId="3" fontId="7" fillId="0" borderId="15" xfId="23" applyNumberFormat="1" applyFont="1" applyBorder="1" applyAlignment="1">
      <alignment vertical="center" wrapText="1"/>
      <protection/>
    </xf>
    <xf numFmtId="3" fontId="7" fillId="0" borderId="15" xfId="20" applyNumberFormat="1" applyFont="1" applyBorder="1" applyAlignment="1">
      <alignment vertical="center" wrapText="1"/>
      <protection/>
    </xf>
    <xf numFmtId="3" fontId="7" fillId="0" borderId="13" xfId="20" applyNumberFormat="1" applyFont="1" applyBorder="1" applyAlignment="1">
      <alignment vertical="center" wrapText="1"/>
      <protection/>
    </xf>
    <xf numFmtId="0" fontId="7" fillId="0" borderId="0" xfId="23" applyFont="1" applyAlignment="1">
      <alignment horizontal="center" wrapText="1"/>
      <protection/>
    </xf>
    <xf numFmtId="3" fontId="9" fillId="0" borderId="30" xfId="20" applyNumberFormat="1" applyFont="1" applyBorder="1" applyAlignment="1">
      <alignment vertical="center" wrapText="1"/>
      <protection/>
    </xf>
    <xf numFmtId="0" fontId="10" fillId="0" borderId="0" xfId="23" applyFont="1" applyAlignment="1">
      <alignment wrapText="1"/>
      <protection/>
    </xf>
    <xf numFmtId="3" fontId="4" fillId="0" borderId="0" xfId="23" applyNumberFormat="1" applyFont="1" applyAlignment="1">
      <alignment wrapText="1"/>
      <protection/>
    </xf>
    <xf numFmtId="0" fontId="1" fillId="0" borderId="0" xfId="23" applyFont="1" applyAlignment="1">
      <alignment wrapText="1"/>
      <protection/>
    </xf>
    <xf numFmtId="3" fontId="1" fillId="0" borderId="0" xfId="23" applyNumberFormat="1" applyFont="1" applyAlignment="1">
      <alignment wrapText="1"/>
      <protection/>
    </xf>
    <xf numFmtId="0" fontId="4" fillId="0" borderId="27" xfId="23" applyFont="1" applyBorder="1" applyAlignment="1">
      <alignment horizontal="center" vertical="center" wrapText="1"/>
      <protection/>
    </xf>
    <xf numFmtId="0" fontId="4" fillId="0" borderId="28" xfId="23" applyFont="1" applyBorder="1" applyAlignment="1">
      <alignment vertical="center" wrapText="1"/>
      <protection/>
    </xf>
    <xf numFmtId="3" fontId="4" fillId="0" borderId="80" xfId="23" applyNumberFormat="1" applyFont="1" applyBorder="1" applyAlignment="1">
      <alignment vertical="center" wrapText="1"/>
      <protection/>
    </xf>
    <xf numFmtId="3" fontId="9" fillId="0" borderId="15" xfId="20" applyNumberFormat="1" applyFont="1" applyBorder="1" applyAlignment="1">
      <alignment vertical="center" wrapText="1"/>
      <protection/>
    </xf>
    <xf numFmtId="3" fontId="9" fillId="0" borderId="13" xfId="20" applyNumberFormat="1" applyFont="1" applyBorder="1" applyAlignment="1">
      <alignment vertical="center" wrapText="1"/>
      <protection/>
    </xf>
    <xf numFmtId="3" fontId="7" fillId="0" borderId="15" xfId="23" applyNumberFormat="1" applyFont="1" applyBorder="1" applyAlignment="1">
      <alignment vertical="center" wrapText="1"/>
      <protection/>
    </xf>
    <xf numFmtId="3" fontId="7" fillId="0" borderId="13" xfId="23" applyNumberFormat="1" applyFont="1" applyBorder="1" applyAlignment="1">
      <alignment vertical="center" wrapText="1"/>
      <protection/>
    </xf>
    <xf numFmtId="0" fontId="7" fillId="0" borderId="27" xfId="23" applyFont="1" applyBorder="1" applyAlignment="1">
      <alignment horizontal="center" vertical="center" wrapText="1"/>
      <protection/>
    </xf>
    <xf numFmtId="0" fontId="7" fillId="0" borderId="28" xfId="23" applyFont="1" applyBorder="1" applyAlignment="1">
      <alignment horizontal="center" vertical="center" wrapText="1"/>
      <protection/>
    </xf>
    <xf numFmtId="0" fontId="7" fillId="0" borderId="28" xfId="23" applyFont="1" applyBorder="1" applyAlignment="1">
      <alignment vertical="center" wrapText="1"/>
      <protection/>
    </xf>
    <xf numFmtId="3" fontId="7" fillId="0" borderId="80" xfId="23" applyNumberFormat="1" applyFont="1" applyBorder="1" applyAlignment="1">
      <alignment vertical="center" wrapText="1"/>
      <protection/>
    </xf>
    <xf numFmtId="3" fontId="10" fillId="0" borderId="0" xfId="23" applyNumberFormat="1" applyFont="1" applyAlignment="1">
      <alignment wrapText="1"/>
      <protection/>
    </xf>
    <xf numFmtId="3" fontId="10" fillId="0" borderId="0" xfId="23" applyNumberFormat="1" applyFont="1" applyAlignment="1">
      <alignment wrapText="1"/>
      <protection/>
    </xf>
    <xf numFmtId="3" fontId="7" fillId="0" borderId="13" xfId="23" applyNumberFormat="1" applyFont="1" applyBorder="1" applyAlignment="1">
      <alignment vertical="center" wrapText="1"/>
      <protection/>
    </xf>
    <xf numFmtId="0" fontId="5" fillId="0" borderId="0" xfId="23" applyFont="1" applyAlignment="1">
      <alignment wrapText="1"/>
      <protection/>
    </xf>
    <xf numFmtId="3" fontId="7" fillId="0" borderId="0" xfId="23" applyNumberFormat="1" applyFont="1" applyAlignment="1">
      <alignment wrapText="1"/>
      <protection/>
    </xf>
    <xf numFmtId="3" fontId="10" fillId="0" borderId="81" xfId="23" applyNumberFormat="1" applyFont="1" applyBorder="1" applyAlignment="1">
      <alignment wrapText="1"/>
      <protection/>
    </xf>
    <xf numFmtId="3" fontId="1" fillId="0" borderId="52" xfId="20" applyNumberFormat="1" applyFont="1" applyBorder="1" applyAlignment="1">
      <alignment vertical="center" wrapText="1"/>
      <protection/>
    </xf>
    <xf numFmtId="0" fontId="1" fillId="0" borderId="42" xfId="23" applyFont="1" applyBorder="1" applyAlignment="1">
      <alignment horizontal="center" vertical="center" wrapText="1"/>
      <protection/>
    </xf>
    <xf numFmtId="0" fontId="1" fillId="0" borderId="79" xfId="23" applyFont="1" applyBorder="1" applyAlignment="1">
      <alignment horizontal="center" vertical="center" wrapText="1"/>
      <protection/>
    </xf>
    <xf numFmtId="0" fontId="1" fillId="0" borderId="41" xfId="23" applyFont="1" applyBorder="1" applyAlignment="1">
      <alignment vertical="center" wrapText="1"/>
      <protection/>
    </xf>
    <xf numFmtId="3" fontId="9" fillId="0" borderId="41" xfId="23" applyNumberFormat="1" applyFont="1" applyBorder="1" applyAlignment="1">
      <alignment vertical="center" wrapText="1"/>
      <protection/>
    </xf>
    <xf numFmtId="3" fontId="5" fillId="0" borderId="41" xfId="20" applyNumberFormat="1" applyFont="1" applyBorder="1" applyAlignment="1">
      <alignment vertical="center" wrapText="1"/>
      <protection/>
    </xf>
    <xf numFmtId="3" fontId="9" fillId="0" borderId="41" xfId="20" applyNumberFormat="1" applyFont="1" applyBorder="1" applyAlignment="1">
      <alignment vertical="center" wrapText="1"/>
      <protection/>
    </xf>
    <xf numFmtId="0" fontId="1" fillId="2" borderId="0" xfId="23" applyFont="1" applyFill="1" applyBorder="1" applyAlignment="1">
      <alignment horizontal="center" vertical="center" wrapText="1"/>
      <protection/>
    </xf>
    <xf numFmtId="0" fontId="1" fillId="2" borderId="0" xfId="23" applyFont="1" applyFill="1" applyBorder="1" applyAlignment="1">
      <alignment vertical="center" wrapText="1"/>
      <protection/>
    </xf>
    <xf numFmtId="3" fontId="9" fillId="2" borderId="0" xfId="23" applyNumberFormat="1" applyFont="1" applyFill="1" applyBorder="1" applyAlignment="1">
      <alignment vertical="center" wrapText="1"/>
      <protection/>
    </xf>
    <xf numFmtId="3" fontId="5" fillId="2" borderId="0" xfId="20" applyNumberFormat="1" applyFont="1" applyFill="1" applyBorder="1" applyAlignment="1">
      <alignment vertical="center" wrapText="1"/>
      <protection/>
    </xf>
    <xf numFmtId="3" fontId="9" fillId="2" borderId="12" xfId="20" applyNumberFormat="1" applyFont="1" applyFill="1" applyBorder="1" applyAlignment="1">
      <alignment vertical="center" wrapText="1"/>
      <protection/>
    </xf>
    <xf numFmtId="3" fontId="9" fillId="2" borderId="0" xfId="20" applyNumberFormat="1" applyFont="1" applyFill="1" applyBorder="1" applyAlignment="1">
      <alignment vertical="center" wrapText="1"/>
      <protection/>
    </xf>
    <xf numFmtId="3" fontId="1" fillId="2" borderId="0" xfId="23" applyNumberFormat="1" applyFont="1" applyFill="1" applyAlignment="1">
      <alignment wrapText="1"/>
      <protection/>
    </xf>
    <xf numFmtId="0" fontId="1" fillId="2" borderId="0" xfId="23" applyFont="1" applyFill="1" applyAlignment="1">
      <alignment wrapText="1"/>
      <protection/>
    </xf>
    <xf numFmtId="3" fontId="7" fillId="0" borderId="12" xfId="20" applyNumberFormat="1" applyFont="1" applyBorder="1" applyAlignment="1">
      <alignment vertical="center" wrapText="1"/>
      <protection/>
    </xf>
    <xf numFmtId="3" fontId="7" fillId="0" borderId="0" xfId="20" applyNumberFormat="1" applyFont="1" applyBorder="1" applyAlignment="1">
      <alignment vertical="center" wrapText="1"/>
      <protection/>
    </xf>
    <xf numFmtId="0" fontId="64" fillId="0" borderId="0" xfId="23" applyFont="1" applyAlignment="1">
      <alignment horizontal="center" wrapText="1"/>
      <protection/>
    </xf>
    <xf numFmtId="3" fontId="9" fillId="0" borderId="0" xfId="20" applyNumberFormat="1" applyFont="1" applyBorder="1" applyAlignment="1">
      <alignment vertical="center" wrapText="1"/>
      <protection/>
    </xf>
    <xf numFmtId="3" fontId="1" fillId="0" borderId="0" xfId="20" applyNumberFormat="1" applyFont="1" applyFill="1" applyAlignment="1">
      <alignment wrapText="1"/>
      <protection/>
    </xf>
    <xf numFmtId="3" fontId="1" fillId="0" borderId="0" xfId="20" applyNumberFormat="1" applyFont="1" applyAlignment="1">
      <alignment wrapText="1"/>
      <protection/>
    </xf>
    <xf numFmtId="3" fontId="1" fillId="0" borderId="0" xfId="20" applyNumberFormat="1" applyFont="1" applyFill="1" applyBorder="1" applyAlignment="1">
      <alignment wrapText="1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1" fillId="0" borderId="0" xfId="24" applyFont="1" applyAlignment="1">
      <alignment/>
      <protection/>
    </xf>
    <xf numFmtId="0" fontId="1" fillId="0" borderId="0" xfId="24" applyFont="1" applyAlignment="1">
      <alignment horizontal="center"/>
      <protection/>
    </xf>
    <xf numFmtId="0" fontId="7" fillId="0" borderId="0" xfId="24" applyFont="1" applyAlignment="1">
      <alignment horizontal="center" vertical="center" wrapText="1"/>
      <protection/>
    </xf>
    <xf numFmtId="0" fontId="5" fillId="0" borderId="0" xfId="24" applyFont="1" applyAlignment="1">
      <alignment horizontal="center" vertical="center" wrapText="1"/>
      <protection/>
    </xf>
    <xf numFmtId="0" fontId="5" fillId="0" borderId="0" xfId="24" applyFont="1" applyAlignment="1">
      <alignment vertical="top" wrapText="1"/>
      <protection/>
    </xf>
    <xf numFmtId="0" fontId="1" fillId="0" borderId="0" xfId="24" applyFont="1" applyAlignment="1">
      <alignment horizontal="left" vertical="center" wrapText="1"/>
      <protection/>
    </xf>
    <xf numFmtId="0" fontId="1" fillId="0" borderId="0" xfId="24" applyFont="1" applyAlignment="1">
      <alignment horizontal="left" vertical="top" wrapText="1"/>
      <protection/>
    </xf>
    <xf numFmtId="0" fontId="1" fillId="0" borderId="0" xfId="24" applyFont="1" applyAlignment="1">
      <alignment horizontal="left"/>
      <protection/>
    </xf>
    <xf numFmtId="0" fontId="7" fillId="0" borderId="0" xfId="24" applyFont="1" applyAlignment="1">
      <alignment horizontal="center" vertical="center" wrapText="1"/>
      <protection/>
    </xf>
    <xf numFmtId="0" fontId="5" fillId="0" borderId="0" xfId="24" applyFont="1" applyAlignment="1">
      <alignment horizontal="center" vertical="center" wrapText="1"/>
      <protection/>
    </xf>
    <xf numFmtId="0" fontId="10" fillId="0" borderId="47" xfId="24" applyFont="1" applyBorder="1" applyAlignment="1">
      <alignment horizontal="center" vertical="center" wrapText="1"/>
      <protection/>
    </xf>
    <xf numFmtId="0" fontId="10" fillId="0" borderId="59" xfId="24" applyFont="1" applyBorder="1" applyAlignment="1">
      <alignment horizontal="center" vertical="center" wrapText="1"/>
      <protection/>
    </xf>
    <xf numFmtId="43" fontId="10" fillId="0" borderId="28" xfId="15" applyFont="1" applyBorder="1" applyAlignment="1">
      <alignment horizontal="center" vertical="center" wrapText="1"/>
    </xf>
    <xf numFmtId="0" fontId="0" fillId="0" borderId="28" xfId="24" applyFont="1" applyBorder="1" applyAlignment="1">
      <alignment horizontal="center" vertical="center" wrapText="1"/>
      <protection/>
    </xf>
    <xf numFmtId="0" fontId="0" fillId="0" borderId="26" xfId="24" applyFont="1" applyBorder="1" applyAlignment="1">
      <alignment horizontal="center" vertical="center" wrapText="1"/>
      <protection/>
    </xf>
    <xf numFmtId="0" fontId="10" fillId="0" borderId="11" xfId="24" applyFont="1" applyBorder="1" applyAlignment="1">
      <alignment horizontal="center" vertical="center" wrapText="1"/>
      <protection/>
    </xf>
    <xf numFmtId="0" fontId="10" fillId="0" borderId="5" xfId="24" applyFont="1" applyBorder="1" applyAlignment="1">
      <alignment horizontal="center" vertical="center" wrapText="1"/>
      <protection/>
    </xf>
    <xf numFmtId="43" fontId="10" fillId="0" borderId="47" xfId="15" applyFont="1" applyBorder="1" applyAlignment="1">
      <alignment horizontal="center" vertical="center" wrapText="1"/>
    </xf>
    <xf numFmtId="43" fontId="10" fillId="0" borderId="12" xfId="15" applyFont="1" applyBorder="1" applyAlignment="1">
      <alignment horizontal="center" vertical="center" wrapText="1"/>
    </xf>
    <xf numFmtId="43" fontId="10" fillId="0" borderId="61" xfId="15" applyFont="1" applyBorder="1" applyAlignment="1">
      <alignment horizontal="center" vertical="center" wrapText="1"/>
    </xf>
    <xf numFmtId="0" fontId="10" fillId="0" borderId="28" xfId="24" applyFont="1" applyBorder="1" applyAlignment="1">
      <alignment horizontal="center" vertical="center" wrapText="1"/>
      <protection/>
    </xf>
    <xf numFmtId="0" fontId="10" fillId="0" borderId="26" xfId="24" applyFont="1" applyBorder="1" applyAlignment="1">
      <alignment horizontal="center" vertical="center" wrapText="1"/>
      <protection/>
    </xf>
    <xf numFmtId="0" fontId="10" fillId="0" borderId="12" xfId="24" applyFont="1" applyBorder="1" applyAlignment="1">
      <alignment horizontal="center" vertical="center" wrapText="1"/>
      <protection/>
    </xf>
    <xf numFmtId="0" fontId="10" fillId="0" borderId="19" xfId="24" applyFont="1" applyBorder="1" applyAlignment="1">
      <alignment horizontal="center" vertical="center" wrapText="1"/>
      <protection/>
    </xf>
    <xf numFmtId="0" fontId="10" fillId="0" borderId="9" xfId="24" applyFont="1" applyBorder="1" applyAlignment="1">
      <alignment horizontal="center" vertical="center" wrapText="1"/>
      <protection/>
    </xf>
    <xf numFmtId="43" fontId="10" fillId="0" borderId="19" xfId="15" applyFont="1" applyBorder="1" applyAlignment="1">
      <alignment horizontal="center" vertical="center" wrapText="1"/>
    </xf>
    <xf numFmtId="43" fontId="10" fillId="0" borderId="20" xfId="15" applyFont="1" applyBorder="1" applyAlignment="1">
      <alignment horizontal="center" vertical="center" wrapText="1"/>
    </xf>
    <xf numFmtId="43" fontId="10" fillId="0" borderId="23" xfId="15" applyFont="1" applyBorder="1" applyAlignment="1">
      <alignment horizontal="center" vertical="center" wrapText="1"/>
    </xf>
    <xf numFmtId="43" fontId="10" fillId="0" borderId="26" xfId="15" applyFont="1" applyBorder="1" applyAlignment="1">
      <alignment horizontal="center" vertical="center" wrapText="1"/>
    </xf>
    <xf numFmtId="43" fontId="10" fillId="0" borderId="10" xfId="15" applyFont="1" applyBorder="1" applyAlignment="1">
      <alignment horizontal="center" vertical="center" wrapText="1"/>
    </xf>
    <xf numFmtId="0" fontId="10" fillId="0" borderId="23" xfId="24" applyFont="1" applyBorder="1" applyAlignment="1">
      <alignment horizontal="center" vertical="center" wrapText="1"/>
      <protection/>
    </xf>
    <xf numFmtId="0" fontId="10" fillId="0" borderId="20" xfId="24" applyFont="1" applyBorder="1" applyAlignment="1">
      <alignment horizontal="center" vertical="center" wrapText="1"/>
      <protection/>
    </xf>
    <xf numFmtId="0" fontId="10" fillId="0" borderId="49" xfId="24" applyFont="1" applyBorder="1" applyAlignment="1">
      <alignment horizontal="center"/>
      <protection/>
    </xf>
    <xf numFmtId="0" fontId="10" fillId="0" borderId="3" xfId="24" applyFont="1" applyBorder="1" applyAlignment="1">
      <alignment horizontal="center"/>
      <protection/>
    </xf>
    <xf numFmtId="0" fontId="10" fillId="0" borderId="33" xfId="24" applyFont="1" applyBorder="1" applyAlignment="1">
      <alignment horizontal="center"/>
      <protection/>
    </xf>
    <xf numFmtId="0" fontId="10" fillId="0" borderId="29" xfId="24" applyFont="1" applyBorder="1" applyAlignment="1">
      <alignment horizontal="center"/>
      <protection/>
    </xf>
    <xf numFmtId="0" fontId="10" fillId="0" borderId="34" xfId="24" applyFont="1" applyBorder="1" applyAlignment="1">
      <alignment horizontal="center"/>
      <protection/>
    </xf>
    <xf numFmtId="0" fontId="10" fillId="0" borderId="4" xfId="24" applyFont="1" applyBorder="1" applyAlignment="1">
      <alignment horizontal="center"/>
      <protection/>
    </xf>
    <xf numFmtId="0" fontId="10" fillId="0" borderId="46" xfId="24" applyFont="1" applyBorder="1" applyAlignment="1">
      <alignment horizontal="center"/>
      <protection/>
    </xf>
    <xf numFmtId="0" fontId="10" fillId="0" borderId="18" xfId="24" applyFont="1" applyBorder="1" applyAlignment="1">
      <alignment horizontal="center"/>
      <protection/>
    </xf>
    <xf numFmtId="0" fontId="1" fillId="0" borderId="82" xfId="24" applyFont="1" applyBorder="1" applyAlignment="1">
      <alignment horizontal="center"/>
      <protection/>
    </xf>
    <xf numFmtId="0" fontId="1" fillId="0" borderId="1" xfId="24" applyFont="1" applyBorder="1" applyAlignment="1">
      <alignment wrapText="1"/>
      <protection/>
    </xf>
    <xf numFmtId="43" fontId="1" fillId="0" borderId="38" xfId="15" applyFont="1" applyBorder="1" applyAlignment="1">
      <alignment horizontal="right"/>
    </xf>
    <xf numFmtId="180" fontId="1" fillId="0" borderId="13" xfId="15" applyNumberFormat="1" applyFont="1" applyBorder="1" applyAlignment="1">
      <alignment horizontal="right"/>
    </xf>
    <xf numFmtId="180" fontId="1" fillId="0" borderId="39" xfId="15" applyNumberFormat="1" applyFont="1" applyBorder="1" applyAlignment="1">
      <alignment horizontal="right"/>
    </xf>
    <xf numFmtId="180" fontId="1" fillId="0" borderId="2" xfId="15" applyNumberFormat="1" applyFont="1" applyBorder="1" applyAlignment="1">
      <alignment horizontal="right"/>
    </xf>
    <xf numFmtId="180" fontId="1" fillId="0" borderId="1" xfId="15" applyNumberFormat="1" applyFont="1" applyBorder="1" applyAlignment="1">
      <alignment horizontal="right"/>
    </xf>
    <xf numFmtId="0" fontId="1" fillId="0" borderId="65" xfId="24" applyFont="1" applyBorder="1" applyAlignment="1">
      <alignment horizontal="right"/>
      <protection/>
    </xf>
    <xf numFmtId="0" fontId="1" fillId="0" borderId="1" xfId="24" applyFont="1" applyBorder="1" applyAlignment="1">
      <alignment horizontal="right"/>
      <protection/>
    </xf>
    <xf numFmtId="0" fontId="1" fillId="0" borderId="82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wrapText="1"/>
      <protection/>
    </xf>
    <xf numFmtId="3" fontId="1" fillId="0" borderId="38" xfId="24" applyNumberFormat="1" applyFont="1" applyFill="1" applyBorder="1" applyAlignment="1">
      <alignment horizontal="right"/>
      <protection/>
    </xf>
    <xf numFmtId="180" fontId="1" fillId="0" borderId="31" xfId="24" applyNumberFormat="1" applyFont="1" applyFill="1" applyBorder="1" applyAlignment="1">
      <alignment horizontal="right"/>
      <protection/>
    </xf>
    <xf numFmtId="3" fontId="1" fillId="0" borderId="39" xfId="24" applyNumberFormat="1" applyFont="1" applyFill="1" applyBorder="1" applyAlignment="1">
      <alignment horizontal="right"/>
      <protection/>
    </xf>
    <xf numFmtId="3" fontId="1" fillId="0" borderId="2" xfId="24" applyNumberFormat="1" applyFont="1" applyFill="1" applyBorder="1" applyAlignment="1">
      <alignment horizontal="right"/>
      <protection/>
    </xf>
    <xf numFmtId="3" fontId="1" fillId="0" borderId="1" xfId="24" applyNumberFormat="1" applyFont="1" applyFill="1" applyBorder="1" applyAlignment="1">
      <alignment horizontal="right"/>
      <protection/>
    </xf>
    <xf numFmtId="3" fontId="1" fillId="0" borderId="65" xfId="24" applyNumberFormat="1" applyFont="1" applyFill="1" applyBorder="1" applyAlignment="1">
      <alignment horizontal="right"/>
      <protection/>
    </xf>
    <xf numFmtId="3" fontId="1" fillId="0" borderId="1" xfId="24" applyNumberFormat="1" applyFont="1" applyFill="1" applyBorder="1" applyAlignment="1">
      <alignment horizontal="center"/>
      <protection/>
    </xf>
    <xf numFmtId="3" fontId="1" fillId="0" borderId="2" xfId="15" applyNumberFormat="1" applyFont="1" applyBorder="1" applyAlignment="1">
      <alignment horizontal="right"/>
    </xf>
    <xf numFmtId="43" fontId="1" fillId="0" borderId="65" xfId="15" applyFont="1" applyBorder="1" applyAlignment="1">
      <alignment horizontal="right"/>
    </xf>
    <xf numFmtId="43" fontId="1" fillId="0" borderId="1" xfId="15" applyFont="1" applyBorder="1" applyAlignment="1">
      <alignment horizontal="right"/>
    </xf>
    <xf numFmtId="43" fontId="1" fillId="0" borderId="38" xfId="15" applyFont="1" applyFill="1" applyBorder="1" applyAlignment="1">
      <alignment horizontal="right"/>
    </xf>
    <xf numFmtId="180" fontId="1" fillId="0" borderId="31" xfId="15" applyNumberFormat="1" applyFont="1" applyBorder="1" applyAlignment="1">
      <alignment horizontal="right"/>
    </xf>
    <xf numFmtId="43" fontId="1" fillId="0" borderId="65" xfId="15" applyFont="1" applyFill="1" applyBorder="1" applyAlignment="1">
      <alignment horizontal="right"/>
    </xf>
    <xf numFmtId="43" fontId="1" fillId="0" borderId="1" xfId="15" applyFont="1" applyFill="1" applyBorder="1" applyAlignment="1">
      <alignment horizontal="right"/>
    </xf>
    <xf numFmtId="0" fontId="1" fillId="0" borderId="0" xfId="24" applyFont="1" applyFill="1">
      <alignment/>
      <protection/>
    </xf>
    <xf numFmtId="0" fontId="1" fillId="0" borderId="50" xfId="24" applyFont="1" applyBorder="1" applyAlignment="1">
      <alignment horizontal="center"/>
      <protection/>
    </xf>
    <xf numFmtId="0" fontId="1" fillId="0" borderId="66" xfId="24" applyFont="1" applyBorder="1" applyAlignment="1">
      <alignment wrapText="1"/>
      <protection/>
    </xf>
    <xf numFmtId="43" fontId="1" fillId="0" borderId="62" xfId="15" applyFont="1" applyBorder="1" applyAlignment="1">
      <alignment horizontal="right"/>
    </xf>
    <xf numFmtId="180" fontId="1" fillId="0" borderId="54" xfId="15" applyNumberFormat="1" applyFont="1" applyBorder="1" applyAlignment="1">
      <alignment horizontal="right"/>
    </xf>
    <xf numFmtId="180" fontId="1" fillId="0" borderId="57" xfId="15" applyNumberFormat="1" applyFont="1" applyBorder="1" applyAlignment="1">
      <alignment horizontal="right"/>
    </xf>
    <xf numFmtId="43" fontId="1" fillId="0" borderId="77" xfId="15" applyFont="1" applyBorder="1" applyAlignment="1">
      <alignment horizontal="right"/>
    </xf>
    <xf numFmtId="180" fontId="1" fillId="0" borderId="5" xfId="15" applyNumberFormat="1" applyFont="1" applyBorder="1" applyAlignment="1">
      <alignment horizontal="right"/>
    </xf>
    <xf numFmtId="43" fontId="1" fillId="0" borderId="66" xfId="15" applyFont="1" applyBorder="1" applyAlignment="1">
      <alignment horizontal="right"/>
    </xf>
    <xf numFmtId="0" fontId="1" fillId="0" borderId="11" xfId="24" applyFont="1" applyBorder="1" applyAlignment="1">
      <alignment horizontal="center"/>
      <protection/>
    </xf>
    <xf numFmtId="0" fontId="1" fillId="0" borderId="5" xfId="24" applyFont="1" applyBorder="1" applyAlignment="1">
      <alignment wrapText="1"/>
      <protection/>
    </xf>
    <xf numFmtId="43" fontId="1" fillId="0" borderId="56" xfId="15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43" fontId="1" fillId="0" borderId="5" xfId="15" applyFont="1" applyBorder="1" applyAlignment="1">
      <alignment horizontal="right"/>
    </xf>
    <xf numFmtId="0" fontId="1" fillId="0" borderId="27" xfId="24" applyFont="1" applyBorder="1" applyAlignment="1">
      <alignment horizontal="center"/>
      <protection/>
    </xf>
    <xf numFmtId="0" fontId="1" fillId="0" borderId="10" xfId="24" applyFont="1" applyBorder="1" applyAlignment="1">
      <alignment wrapText="1"/>
      <protection/>
    </xf>
    <xf numFmtId="3" fontId="1" fillId="0" borderId="14" xfId="24" applyNumberFormat="1" applyFont="1" applyFill="1" applyBorder="1" applyAlignment="1">
      <alignment horizontal="right"/>
      <protection/>
    </xf>
    <xf numFmtId="3" fontId="1" fillId="0" borderId="15" xfId="24" applyNumberFormat="1" applyFont="1" applyFill="1" applyBorder="1" applyAlignment="1">
      <alignment horizontal="right"/>
      <protection/>
    </xf>
    <xf numFmtId="3" fontId="1" fillId="0" borderId="17" xfId="15" applyNumberFormat="1" applyFont="1" applyBorder="1" applyAlignment="1">
      <alignment horizontal="right"/>
    </xf>
    <xf numFmtId="3" fontId="1" fillId="0" borderId="28" xfId="24" applyNumberFormat="1" applyFont="1" applyFill="1" applyBorder="1" applyAlignment="1">
      <alignment horizontal="right"/>
      <protection/>
    </xf>
    <xf numFmtId="3" fontId="1" fillId="0" borderId="10" xfId="15" applyNumberFormat="1" applyFont="1" applyBorder="1" applyAlignment="1">
      <alignment horizontal="right"/>
    </xf>
    <xf numFmtId="3" fontId="1" fillId="0" borderId="10" xfId="24" applyNumberFormat="1" applyFont="1" applyFill="1" applyBorder="1" applyAlignment="1">
      <alignment horizontal="right"/>
      <protection/>
    </xf>
    <xf numFmtId="180" fontId="1" fillId="0" borderId="15" xfId="24" applyNumberFormat="1" applyFont="1" applyFill="1" applyBorder="1" applyAlignment="1">
      <alignment horizontal="right"/>
      <protection/>
    </xf>
    <xf numFmtId="3" fontId="1" fillId="0" borderId="57" xfId="15" applyNumberFormat="1" applyFont="1" applyBorder="1" applyAlignment="1">
      <alignment horizontal="right"/>
    </xf>
    <xf numFmtId="3" fontId="1" fillId="0" borderId="10" xfId="24" applyNumberFormat="1" applyFont="1" applyBorder="1" applyAlignment="1">
      <alignment horizontal="right"/>
      <protection/>
    </xf>
    <xf numFmtId="0" fontId="1" fillId="0" borderId="19" xfId="24" applyFont="1" applyBorder="1" applyAlignment="1">
      <alignment horizontal="center"/>
      <protection/>
    </xf>
    <xf numFmtId="0" fontId="1" fillId="0" borderId="9" xfId="24" applyFont="1" applyBorder="1" applyAlignment="1">
      <alignment wrapText="1"/>
      <protection/>
    </xf>
    <xf numFmtId="10" fontId="1" fillId="0" borderId="75" xfId="26" applyNumberFormat="1" applyFont="1" applyBorder="1" applyAlignment="1">
      <alignment horizontal="right" wrapText="1"/>
    </xf>
    <xf numFmtId="10" fontId="1" fillId="0" borderId="17" xfId="26" applyNumberFormat="1" applyFont="1" applyBorder="1" applyAlignment="1">
      <alignment horizontal="right" wrapText="1"/>
    </xf>
    <xf numFmtId="10" fontId="1" fillId="0" borderId="20" xfId="26" applyNumberFormat="1" applyFont="1" applyBorder="1" applyAlignment="1">
      <alignment horizontal="right" wrapText="1"/>
    </xf>
    <xf numFmtId="10" fontId="1" fillId="0" borderId="9" xfId="26" applyNumberFormat="1" applyFont="1" applyBorder="1" applyAlignment="1">
      <alignment horizontal="right" wrapText="1"/>
    </xf>
    <xf numFmtId="10" fontId="1" fillId="0" borderId="10" xfId="26" applyNumberFormat="1" applyFont="1" applyBorder="1" applyAlignment="1">
      <alignment horizontal="right" wrapText="1"/>
    </xf>
    <xf numFmtId="10" fontId="1" fillId="0" borderId="28" xfId="26" applyNumberFormat="1" applyFont="1" applyBorder="1" applyAlignment="1">
      <alignment horizontal="right" wrapText="1"/>
    </xf>
    <xf numFmtId="0" fontId="1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3" fontId="1" fillId="0" borderId="0" xfId="24" applyNumberFormat="1" applyFont="1" applyFill="1">
      <alignment/>
      <protection/>
    </xf>
    <xf numFmtId="3" fontId="1" fillId="0" borderId="0" xfId="24" applyNumberFormat="1" applyFont="1" applyFill="1" applyAlignment="1">
      <alignment wrapText="1"/>
      <protection/>
    </xf>
    <xf numFmtId="3" fontId="1" fillId="0" borderId="0" xfId="24" applyNumberFormat="1" applyFont="1" applyFill="1" applyAlignment="1">
      <alignment/>
      <protection/>
    </xf>
    <xf numFmtId="0" fontId="1" fillId="0" borderId="0" xfId="20" applyFont="1" applyAlignment="1">
      <alignment horizontal="left" wrapText="1"/>
      <protection/>
    </xf>
    <xf numFmtId="0" fontId="1" fillId="0" borderId="0" xfId="24" applyFont="1" applyAlignment="1">
      <alignment vertical="center" wrapText="1"/>
      <protection/>
    </xf>
    <xf numFmtId="0" fontId="3" fillId="0" borderId="0" xfId="24" applyFont="1" applyFill="1" applyAlignment="1">
      <alignment horizontal="center" vertical="top" wrapText="1"/>
      <protection/>
    </xf>
    <xf numFmtId="0" fontId="11" fillId="0" borderId="0" xfId="24" applyFont="1" applyFill="1" applyAlignment="1">
      <alignment horizontal="center" vertical="top" wrapText="1"/>
      <protection/>
    </xf>
    <xf numFmtId="0" fontId="12" fillId="0" borderId="0" xfId="24" applyFont="1" applyFill="1">
      <alignment/>
      <protection/>
    </xf>
    <xf numFmtId="0" fontId="11" fillId="0" borderId="0" xfId="24" applyFont="1" applyFill="1" applyAlignment="1">
      <alignment horizontal="left" vertical="top" wrapText="1"/>
      <protection/>
    </xf>
    <xf numFmtId="3" fontId="11" fillId="0" borderId="0" xfId="24" applyNumberFormat="1" applyFont="1" applyFill="1" applyAlignment="1">
      <alignment horizontal="left" vertical="top" wrapText="1"/>
      <protection/>
    </xf>
    <xf numFmtId="0" fontId="13" fillId="0" borderId="0" xfId="24" applyFont="1" applyFill="1" applyAlignment="1">
      <alignment horizontal="right"/>
      <protection/>
    </xf>
    <xf numFmtId="0" fontId="10" fillId="0" borderId="59" xfId="24" applyFont="1" applyFill="1" applyBorder="1" applyAlignment="1">
      <alignment horizontal="center" vertical="center"/>
      <protection/>
    </xf>
    <xf numFmtId="0" fontId="51" fillId="0" borderId="59" xfId="24" applyFont="1" applyFill="1" applyBorder="1" applyAlignment="1">
      <alignment horizontal="center" vertical="center" wrapText="1"/>
      <protection/>
    </xf>
    <xf numFmtId="0" fontId="10" fillId="0" borderId="59" xfId="24" applyFont="1" applyFill="1" applyBorder="1" applyAlignment="1">
      <alignment horizontal="center" vertical="center" wrapText="1"/>
      <protection/>
    </xf>
    <xf numFmtId="0" fontId="10" fillId="0" borderId="59" xfId="24" applyFont="1" applyFill="1" applyBorder="1" applyAlignment="1">
      <alignment horizontal="center" vertical="center" wrapText="1"/>
      <protection/>
    </xf>
    <xf numFmtId="0" fontId="3" fillId="0" borderId="12" xfId="24" applyFont="1" applyFill="1" applyBorder="1" applyAlignment="1">
      <alignment horizontal="center" vertical="center"/>
      <protection/>
    </xf>
    <xf numFmtId="0" fontId="0" fillId="0" borderId="12" xfId="24" applyFill="1" applyBorder="1" applyAlignment="1">
      <alignment horizontal="center" vertical="center"/>
      <protection/>
    </xf>
    <xf numFmtId="0" fontId="0" fillId="0" borderId="28" xfId="24" applyFill="1" applyBorder="1" applyAlignment="1">
      <alignment horizontal="center" vertical="center"/>
      <protection/>
    </xf>
    <xf numFmtId="0" fontId="0" fillId="0" borderId="26" xfId="24" applyFill="1" applyBorder="1" applyAlignment="1">
      <alignment horizontal="center" vertical="center"/>
      <protection/>
    </xf>
    <xf numFmtId="0" fontId="0" fillId="0" borderId="0" xfId="24" applyFill="1">
      <alignment/>
      <protection/>
    </xf>
    <xf numFmtId="0" fontId="10" fillId="0" borderId="5" xfId="24" applyFont="1" applyFill="1" applyBorder="1" applyAlignment="1">
      <alignment horizontal="center" vertical="center"/>
      <protection/>
    </xf>
    <xf numFmtId="0" fontId="51" fillId="0" borderId="5" xfId="24" applyFont="1" applyFill="1" applyBorder="1" applyAlignment="1">
      <alignment horizontal="center" vertical="center" wrapText="1"/>
      <protection/>
    </xf>
    <xf numFmtId="0" fontId="10" fillId="0" borderId="5" xfId="24" applyFont="1" applyFill="1" applyBorder="1" applyAlignment="1">
      <alignment horizontal="center" vertical="center" wrapText="1"/>
      <protection/>
    </xf>
    <xf numFmtId="0" fontId="10" fillId="0" borderId="5" xfId="24" applyFont="1" applyFill="1" applyBorder="1" applyAlignment="1">
      <alignment horizontal="center" vertical="center" wrapText="1"/>
      <protection/>
    </xf>
    <xf numFmtId="0" fontId="10" fillId="0" borderId="28" xfId="24" applyFont="1" applyFill="1" applyBorder="1" applyAlignment="1">
      <alignment horizontal="center" vertical="center"/>
      <protection/>
    </xf>
    <xf numFmtId="0" fontId="10" fillId="0" borderId="26" xfId="24" applyFont="1" applyFill="1" applyBorder="1" applyAlignment="1">
      <alignment horizontal="center" vertical="center"/>
      <protection/>
    </xf>
    <xf numFmtId="0" fontId="10" fillId="0" borderId="9" xfId="24" applyFont="1" applyFill="1" applyBorder="1" applyAlignment="1">
      <alignment horizontal="center" vertical="center"/>
      <protection/>
    </xf>
    <xf numFmtId="0" fontId="51" fillId="0" borderId="9" xfId="24" applyFont="1" applyFill="1" applyBorder="1" applyAlignment="1">
      <alignment horizontal="left" vertical="center" wrapText="1"/>
      <protection/>
    </xf>
    <xf numFmtId="0" fontId="10" fillId="0" borderId="9" xfId="24" applyFont="1" applyFill="1" applyBorder="1" applyAlignment="1">
      <alignment horizontal="center" vertical="center" wrapText="1"/>
      <protection/>
    </xf>
    <xf numFmtId="0" fontId="10" fillId="0" borderId="9" xfId="24" applyFont="1" applyFill="1" applyBorder="1" applyAlignment="1">
      <alignment horizontal="center" vertical="center" wrapText="1"/>
      <protection/>
    </xf>
    <xf numFmtId="0" fontId="10" fillId="0" borderId="26" xfId="24" applyFont="1" applyFill="1" applyBorder="1" applyAlignment="1">
      <alignment horizontal="center" vertical="center" wrapText="1"/>
      <protection/>
    </xf>
    <xf numFmtId="0" fontId="10" fillId="0" borderId="10" xfId="24" applyFont="1" applyFill="1" applyBorder="1" applyAlignment="1">
      <alignment horizontal="center" vertical="center" wrapText="1"/>
      <protection/>
    </xf>
    <xf numFmtId="0" fontId="14" fillId="0" borderId="9" xfId="24" applyFont="1" applyFill="1" applyBorder="1" applyAlignment="1">
      <alignment horizontal="center"/>
      <protection/>
    </xf>
    <xf numFmtId="0" fontId="53" fillId="0" borderId="9" xfId="24" applyFont="1" applyFill="1" applyBorder="1" applyAlignment="1">
      <alignment horizontal="center"/>
      <protection/>
    </xf>
    <xf numFmtId="0" fontId="14" fillId="0" borderId="21" xfId="24" applyFont="1" applyFill="1" applyBorder="1" applyAlignment="1">
      <alignment horizontal="center"/>
      <protection/>
    </xf>
    <xf numFmtId="0" fontId="1" fillId="0" borderId="1" xfId="24" applyFont="1" applyFill="1" applyBorder="1" applyAlignment="1">
      <alignment horizontal="left" wrapText="1"/>
      <protection/>
    </xf>
    <xf numFmtId="3" fontId="1" fillId="0" borderId="3" xfId="15" applyNumberFormat="1" applyFont="1" applyFill="1" applyBorder="1" applyAlignment="1">
      <alignment horizontal="right"/>
    </xf>
    <xf numFmtId="3" fontId="9" fillId="0" borderId="1" xfId="15" applyNumberFormat="1" applyFont="1" applyFill="1" applyBorder="1" applyAlignment="1">
      <alignment/>
    </xf>
    <xf numFmtId="181" fontId="1" fillId="0" borderId="1" xfId="15" applyNumberFormat="1" applyFont="1" applyFill="1" applyBorder="1" applyAlignment="1">
      <alignment horizontal="right"/>
    </xf>
    <xf numFmtId="3" fontId="1" fillId="0" borderId="1" xfId="15" applyNumberFormat="1" applyFont="1" applyFill="1" applyBorder="1" applyAlignment="1">
      <alignment/>
    </xf>
    <xf numFmtId="3" fontId="9" fillId="0" borderId="1" xfId="15" applyNumberFormat="1" applyFont="1" applyFill="1" applyBorder="1" applyAlignment="1">
      <alignment/>
    </xf>
    <xf numFmtId="3" fontId="4" fillId="0" borderId="1" xfId="15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9" fillId="0" borderId="66" xfId="15" applyNumberFormat="1" applyFont="1" applyFill="1" applyBorder="1" applyAlignment="1">
      <alignment/>
    </xf>
    <xf numFmtId="181" fontId="1" fillId="0" borderId="66" xfId="15" applyNumberFormat="1" applyFont="1" applyFill="1" applyBorder="1" applyAlignment="1">
      <alignment horizontal="right"/>
    </xf>
    <xf numFmtId="3" fontId="4" fillId="0" borderId="66" xfId="15" applyNumberFormat="1" applyFont="1" applyFill="1" applyBorder="1" applyAlignment="1">
      <alignment/>
    </xf>
    <xf numFmtId="3" fontId="4" fillId="0" borderId="83" xfId="24" applyNumberFormat="1" applyFont="1" applyFill="1" applyBorder="1">
      <alignment/>
      <protection/>
    </xf>
    <xf numFmtId="0" fontId="1" fillId="0" borderId="49" xfId="24" applyFont="1" applyFill="1" applyBorder="1" applyAlignment="1">
      <alignment horizontal="center"/>
      <protection/>
    </xf>
    <xf numFmtId="3" fontId="10" fillId="0" borderId="1" xfId="15" applyNumberFormat="1" applyFont="1" applyFill="1" applyBorder="1" applyAlignment="1">
      <alignment/>
    </xf>
    <xf numFmtId="181" fontId="1" fillId="0" borderId="3" xfId="15" applyNumberFormat="1" applyFont="1" applyFill="1" applyBorder="1" applyAlignment="1">
      <alignment horizontal="right"/>
    </xf>
    <xf numFmtId="43" fontId="1" fillId="0" borderId="3" xfId="15" applyFont="1" applyFill="1" applyBorder="1" applyAlignment="1">
      <alignment horizontal="left" indent="2"/>
    </xf>
    <xf numFmtId="3" fontId="1" fillId="0" borderId="3" xfId="15" applyNumberFormat="1" applyFont="1" applyFill="1" applyBorder="1" applyAlignment="1">
      <alignment horizontal="left" indent="2"/>
    </xf>
    <xf numFmtId="3" fontId="0" fillId="0" borderId="0" xfId="24" applyNumberFormat="1" applyFill="1">
      <alignment/>
      <protection/>
    </xf>
    <xf numFmtId="3" fontId="57" fillId="0" borderId="0" xfId="24" applyNumberFormat="1" applyFont="1" applyFill="1">
      <alignment/>
      <protection/>
    </xf>
    <xf numFmtId="0" fontId="10" fillId="0" borderId="49" xfId="24" applyFont="1" applyFill="1" applyBorder="1" applyAlignment="1">
      <alignment horizontal="center"/>
      <protection/>
    </xf>
    <xf numFmtId="0" fontId="10" fillId="0" borderId="3" xfId="24" applyFont="1" applyFill="1" applyBorder="1" applyAlignment="1">
      <alignment horizontal="left" wrapText="1"/>
      <protection/>
    </xf>
    <xf numFmtId="3" fontId="1" fillId="0" borderId="3" xfId="15" applyNumberFormat="1" applyFont="1" applyFill="1" applyBorder="1" applyAlignment="1">
      <alignment horizontal="right"/>
    </xf>
    <xf numFmtId="0" fontId="57" fillId="0" borderId="0" xfId="24" applyFont="1" applyFill="1">
      <alignment/>
      <protection/>
    </xf>
    <xf numFmtId="0" fontId="1" fillId="0" borderId="3" xfId="24" applyFont="1" applyFill="1" applyBorder="1" applyAlignment="1">
      <alignment horizontal="left" wrapText="1"/>
      <protection/>
    </xf>
    <xf numFmtId="0" fontId="1" fillId="0" borderId="11" xfId="24" applyFont="1" applyFill="1" applyBorder="1" applyAlignment="1">
      <alignment horizontal="center"/>
      <protection/>
    </xf>
    <xf numFmtId="3" fontId="1" fillId="0" borderId="1" xfId="15" applyNumberFormat="1" applyFont="1" applyFill="1" applyBorder="1" applyAlignment="1">
      <alignment horizontal="right" wrapText="1"/>
    </xf>
    <xf numFmtId="3" fontId="10" fillId="0" borderId="1" xfId="15" applyNumberFormat="1" applyFont="1" applyFill="1" applyBorder="1" applyAlignment="1">
      <alignment horizontal="right" wrapText="1"/>
    </xf>
    <xf numFmtId="43" fontId="10" fillId="0" borderId="66" xfId="15" applyFont="1" applyFill="1" applyBorder="1" applyAlignment="1">
      <alignment horizontal="center"/>
    </xf>
    <xf numFmtId="0" fontId="1" fillId="0" borderId="84" xfId="24" applyFont="1" applyFill="1" applyBorder="1" applyAlignment="1">
      <alignment horizontal="center"/>
      <protection/>
    </xf>
    <xf numFmtId="0" fontId="1" fillId="0" borderId="6" xfId="24" applyFont="1" applyFill="1" applyBorder="1" applyAlignment="1">
      <alignment horizontal="left" wrapText="1"/>
      <protection/>
    </xf>
    <xf numFmtId="181" fontId="1" fillId="0" borderId="5" xfId="15" applyNumberFormat="1" applyFont="1" applyFill="1" applyBorder="1" applyAlignment="1">
      <alignment horizontal="right"/>
    </xf>
    <xf numFmtId="0" fontId="10" fillId="0" borderId="85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left" wrapText="1"/>
      <protection/>
    </xf>
    <xf numFmtId="3" fontId="1" fillId="0" borderId="8" xfId="15" applyNumberFormat="1" applyFont="1" applyFill="1" applyBorder="1" applyAlignment="1">
      <alignment horizontal="right" wrapText="1"/>
    </xf>
    <xf numFmtId="181" fontId="10" fillId="0" borderId="8" xfId="15" applyNumberFormat="1" applyFont="1" applyFill="1" applyBorder="1" applyAlignment="1">
      <alignment horizontal="right"/>
    </xf>
    <xf numFmtId="3" fontId="10" fillId="0" borderId="8" xfId="15" applyNumberFormat="1" applyFont="1" applyFill="1" applyBorder="1" applyAlignment="1">
      <alignment horizontal="center"/>
    </xf>
    <xf numFmtId="3" fontId="1" fillId="0" borderId="3" xfId="15" applyNumberFormat="1" applyFont="1" applyFill="1" applyBorder="1" applyAlignment="1">
      <alignment horizontal="right" wrapText="1"/>
    </xf>
    <xf numFmtId="43" fontId="10" fillId="0" borderId="1" xfId="15" applyFont="1" applyFill="1" applyBorder="1" applyAlignment="1">
      <alignment horizontal="center"/>
    </xf>
    <xf numFmtId="181" fontId="10" fillId="0" borderId="1" xfId="15" applyNumberFormat="1" applyFont="1" applyFill="1" applyBorder="1" applyAlignment="1">
      <alignment horizontal="right"/>
    </xf>
    <xf numFmtId="3" fontId="10" fillId="0" borderId="3" xfId="15" applyNumberFormat="1" applyFont="1" applyFill="1" applyBorder="1" applyAlignment="1">
      <alignment horizontal="center"/>
    </xf>
    <xf numFmtId="0" fontId="1" fillId="0" borderId="5" xfId="24" applyFont="1" applyFill="1" applyBorder="1" applyAlignment="1">
      <alignment wrapText="1"/>
      <protection/>
    </xf>
    <xf numFmtId="3" fontId="1" fillId="0" borderId="5" xfId="15" applyNumberFormat="1" applyFont="1" applyFill="1" applyBorder="1" applyAlignment="1">
      <alignment horizontal="right"/>
    </xf>
    <xf numFmtId="3" fontId="4" fillId="0" borderId="1" xfId="15" applyNumberFormat="1" applyFont="1" applyFill="1" applyBorder="1" applyAlignment="1">
      <alignment horizontal="center"/>
    </xf>
    <xf numFmtId="3" fontId="1" fillId="0" borderId="66" xfId="15" applyNumberFormat="1" applyFont="1" applyFill="1" applyBorder="1" applyAlignment="1">
      <alignment horizontal="right"/>
    </xf>
    <xf numFmtId="3" fontId="10" fillId="0" borderId="66" xfId="15" applyNumberFormat="1" applyFont="1" applyFill="1" applyBorder="1" applyAlignment="1">
      <alignment horizontal="right"/>
    </xf>
    <xf numFmtId="180" fontId="1" fillId="0" borderId="66" xfId="15" applyNumberFormat="1" applyFont="1" applyFill="1" applyBorder="1" applyAlignment="1">
      <alignment horizontal="center"/>
    </xf>
    <xf numFmtId="0" fontId="1" fillId="0" borderId="1" xfId="24" applyFont="1" applyFill="1" applyBorder="1" applyAlignment="1">
      <alignment vertical="center" wrapText="1"/>
      <protection/>
    </xf>
    <xf numFmtId="0" fontId="1" fillId="0" borderId="82" xfId="24" applyFont="1" applyFill="1" applyBorder="1" applyAlignment="1">
      <alignment horizontal="center" vertical="center"/>
      <protection/>
    </xf>
    <xf numFmtId="10" fontId="1" fillId="0" borderId="1" xfId="26" applyNumberFormat="1" applyFont="1" applyFill="1" applyBorder="1" applyAlignment="1">
      <alignment horizontal="center"/>
    </xf>
    <xf numFmtId="0" fontId="1" fillId="0" borderId="19" xfId="24" applyFont="1" applyFill="1" applyBorder="1" applyAlignment="1">
      <alignment horizontal="center"/>
      <protection/>
    </xf>
    <xf numFmtId="0" fontId="1" fillId="0" borderId="9" xfId="24" applyFont="1" applyFill="1" applyBorder="1" applyAlignment="1">
      <alignment wrapText="1"/>
      <protection/>
    </xf>
    <xf numFmtId="3" fontId="1" fillId="0" borderId="9" xfId="15" applyNumberFormat="1" applyFont="1" applyFill="1" applyBorder="1" applyAlignment="1">
      <alignment horizontal="right"/>
    </xf>
    <xf numFmtId="10" fontId="1" fillId="0" borderId="9" xfId="26" applyNumberFormat="1" applyFont="1" applyFill="1" applyBorder="1" applyAlignment="1">
      <alignment horizontal="center"/>
    </xf>
    <xf numFmtId="10" fontId="1" fillId="0" borderId="10" xfId="26" applyNumberFormat="1" applyFont="1" applyFill="1" applyBorder="1" applyAlignment="1">
      <alignment horizontal="center"/>
    </xf>
    <xf numFmtId="0" fontId="1" fillId="0" borderId="0" xfId="24" applyFont="1" applyFill="1" applyAlignment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 applyAlignment="1">
      <alignment horizontal="left"/>
      <protection/>
    </xf>
    <xf numFmtId="0" fontId="0" fillId="0" borderId="0" xfId="24" applyFont="1" applyFill="1" applyAlignment="1">
      <alignment horizontal="right"/>
      <protection/>
    </xf>
  </cellXfs>
  <cellStyles count="15">
    <cellStyle name="Normal" xfId="0"/>
    <cellStyle name="Comma" xfId="15"/>
    <cellStyle name="Comma [0]" xfId="16"/>
    <cellStyle name="Hyperlink" xfId="17"/>
    <cellStyle name="Normalny_uchwała sejmiku z marca" xfId="18"/>
    <cellStyle name="Normalny_zał UE" xfId="19"/>
    <cellStyle name="Normalny_Załącznik nr 3  do proj. budżetu na 2006r." xfId="20"/>
    <cellStyle name="Normalny_Załączniki  do Uchwały Sejmiku  Województwa z  13.03.2006 r." xfId="21"/>
    <cellStyle name="Normalny_Załączniki do  budżetu na 2005 r" xfId="22"/>
    <cellStyle name="Normalny_Załączniki do budżetu na 2006 r." xfId="23"/>
    <cellStyle name="Normalny_Załączniki do projektu budżetu na 2005 r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D7">
      <selection activeCell="A1" sqref="A1:H22"/>
    </sheetView>
  </sheetViews>
  <sheetFormatPr defaultColWidth="9.140625" defaultRowHeight="12.75"/>
  <cols>
    <col min="1" max="1" width="5.7109375" style="903" customWidth="1"/>
    <col min="2" max="2" width="9.00390625" style="903" customWidth="1"/>
    <col min="3" max="3" width="6.140625" style="903" customWidth="1"/>
    <col min="4" max="4" width="46.140625" style="904" customWidth="1"/>
    <col min="5" max="5" width="14.7109375" style="904" customWidth="1"/>
    <col min="6" max="7" width="13.7109375" style="904" customWidth="1"/>
    <col min="8" max="8" width="14.140625" style="904" customWidth="1"/>
    <col min="9" max="16384" width="9.140625" style="904" customWidth="1"/>
  </cols>
  <sheetData>
    <row r="1" spans="7:8" ht="12.75">
      <c r="G1" s="905" t="s">
        <v>115</v>
      </c>
      <c r="H1" s="905"/>
    </row>
    <row r="2" spans="7:8" ht="12.75">
      <c r="G2" s="905" t="s">
        <v>460</v>
      </c>
      <c r="H2" s="905"/>
    </row>
    <row r="3" spans="7:8" ht="12.75">
      <c r="G3" s="905" t="s">
        <v>93</v>
      </c>
      <c r="H3" s="905"/>
    </row>
    <row r="4" spans="7:8" ht="12.75">
      <c r="G4" s="906"/>
      <c r="H4" s="906"/>
    </row>
    <row r="5" spans="7:8" ht="12.75">
      <c r="G5" s="906"/>
      <c r="H5" s="906"/>
    </row>
    <row r="7" spans="1:8" s="908" customFormat="1" ht="15" customHeight="1">
      <c r="A7" s="907" t="s">
        <v>120</v>
      </c>
      <c r="B7" s="907"/>
      <c r="C7" s="907"/>
      <c r="D7" s="907"/>
      <c r="E7" s="907"/>
      <c r="F7" s="907"/>
      <c r="G7" s="907"/>
      <c r="H7" s="907"/>
    </row>
    <row r="8" spans="1:8" s="908" customFormat="1" ht="15" customHeight="1">
      <c r="A8" s="907" t="s">
        <v>94</v>
      </c>
      <c r="B8" s="907"/>
      <c r="C8" s="907"/>
      <c r="D8" s="907"/>
      <c r="E8" s="907"/>
      <c r="F8" s="907"/>
      <c r="G8" s="907"/>
      <c r="H8" s="907"/>
    </row>
    <row r="9" spans="1:8" s="908" customFormat="1" ht="16.5" customHeight="1">
      <c r="A9" s="907" t="s">
        <v>95</v>
      </c>
      <c r="B9" s="907"/>
      <c r="C9" s="907"/>
      <c r="D9" s="907"/>
      <c r="E9" s="907"/>
      <c r="F9" s="907"/>
      <c r="G9" s="907"/>
      <c r="H9" s="907"/>
    </row>
    <row r="10" spans="1:8" s="908" customFormat="1" ht="12.75">
      <c r="A10" s="909"/>
      <c r="B10" s="909"/>
      <c r="C10" s="910"/>
      <c r="D10" s="909"/>
      <c r="E10" s="909"/>
      <c r="F10" s="909"/>
      <c r="G10" s="909"/>
      <c r="H10" s="909"/>
    </row>
    <row r="11" spans="1:3" s="908" customFormat="1" ht="12.75">
      <c r="A11" s="910"/>
      <c r="B11" s="910"/>
      <c r="C11" s="910"/>
    </row>
    <row r="12" spans="1:8" s="908" customFormat="1" ht="15.75" customHeight="1">
      <c r="A12" s="910"/>
      <c r="B12" s="910"/>
      <c r="C12" s="910"/>
      <c r="H12" s="910" t="s">
        <v>461</v>
      </c>
    </row>
    <row r="13" spans="1:8" s="913" customFormat="1" ht="31.5">
      <c r="A13" s="911" t="s">
        <v>462</v>
      </c>
      <c r="B13" s="911" t="s">
        <v>463</v>
      </c>
      <c r="C13" s="911" t="s">
        <v>96</v>
      </c>
      <c r="D13" s="911" t="s">
        <v>452</v>
      </c>
      <c r="E13" s="911" t="s">
        <v>97</v>
      </c>
      <c r="F13" s="911" t="s">
        <v>98</v>
      </c>
      <c r="G13" s="911" t="s">
        <v>99</v>
      </c>
      <c r="H13" s="912" t="s">
        <v>25</v>
      </c>
    </row>
    <row r="14" spans="1:8" s="917" customFormat="1" ht="12" customHeight="1">
      <c r="A14" s="914">
        <v>1</v>
      </c>
      <c r="B14" s="914">
        <v>2</v>
      </c>
      <c r="C14" s="915">
        <v>3</v>
      </c>
      <c r="D14" s="914">
        <v>4</v>
      </c>
      <c r="E14" s="914">
        <v>5</v>
      </c>
      <c r="F14" s="914">
        <v>6</v>
      </c>
      <c r="G14" s="914">
        <v>7</v>
      </c>
      <c r="H14" s="916">
        <v>8</v>
      </c>
    </row>
    <row r="15" spans="4:8" s="918" customFormat="1" ht="22.5" customHeight="1">
      <c r="D15" s="919" t="s">
        <v>116</v>
      </c>
      <c r="E15" s="920">
        <v>468391158</v>
      </c>
      <c r="F15" s="920">
        <f>F16+F20</f>
        <v>686187</v>
      </c>
      <c r="G15" s="920">
        <f>G16+G20</f>
        <v>0</v>
      </c>
      <c r="H15" s="921">
        <f>E15+F15-G15</f>
        <v>469077345</v>
      </c>
    </row>
    <row r="16" spans="1:8" s="925" customFormat="1" ht="17.25" customHeight="1">
      <c r="A16" s="922">
        <v>851</v>
      </c>
      <c r="B16" s="922" t="s">
        <v>255</v>
      </c>
      <c r="C16" s="922" t="s">
        <v>255</v>
      </c>
      <c r="D16" s="922" t="s">
        <v>256</v>
      </c>
      <c r="E16" s="924">
        <v>16402980</v>
      </c>
      <c r="F16" s="924">
        <v>595480</v>
      </c>
      <c r="G16" s="924">
        <v>0</v>
      </c>
      <c r="H16" s="924">
        <v>16998460</v>
      </c>
    </row>
    <row r="17" spans="1:8" s="926" customFormat="1" ht="21" customHeight="1">
      <c r="A17" s="926" t="s">
        <v>255</v>
      </c>
      <c r="B17" s="926">
        <v>85111</v>
      </c>
      <c r="C17" s="926" t="s">
        <v>255</v>
      </c>
      <c r="D17" s="926" t="s">
        <v>257</v>
      </c>
      <c r="E17" s="928">
        <v>0</v>
      </c>
      <c r="F17" s="928">
        <v>595480</v>
      </c>
      <c r="G17" s="928">
        <v>0</v>
      </c>
      <c r="H17" s="928">
        <v>595480</v>
      </c>
    </row>
    <row r="18" spans="1:8" s="930" customFormat="1" ht="29.25" customHeight="1">
      <c r="A18" s="930" t="s">
        <v>255</v>
      </c>
      <c r="B18" s="930" t="s">
        <v>255</v>
      </c>
      <c r="C18" s="930">
        <v>2440</v>
      </c>
      <c r="D18" s="930" t="s">
        <v>117</v>
      </c>
      <c r="E18" s="932">
        <v>0</v>
      </c>
      <c r="F18" s="932">
        <v>232454</v>
      </c>
      <c r="G18" s="932">
        <v>0</v>
      </c>
      <c r="H18" s="932">
        <v>232454</v>
      </c>
    </row>
    <row r="19" spans="1:8" s="930" customFormat="1" ht="46.5" customHeight="1">
      <c r="A19" s="930" t="s">
        <v>255</v>
      </c>
      <c r="B19" s="930" t="s">
        <v>255</v>
      </c>
      <c r="C19" s="930">
        <v>6260</v>
      </c>
      <c r="D19" s="930" t="s">
        <v>118</v>
      </c>
      <c r="E19" s="932">
        <v>0</v>
      </c>
      <c r="F19" s="932">
        <v>363026</v>
      </c>
      <c r="G19" s="932">
        <v>0</v>
      </c>
      <c r="H19" s="932">
        <v>363026</v>
      </c>
    </row>
    <row r="20" spans="1:8" s="936" customFormat="1" ht="30.75" customHeight="1">
      <c r="A20" s="933">
        <v>921</v>
      </c>
      <c r="B20" s="933" t="s">
        <v>255</v>
      </c>
      <c r="C20" s="933" t="s">
        <v>255</v>
      </c>
      <c r="D20" s="933" t="s">
        <v>259</v>
      </c>
      <c r="E20" s="935">
        <v>10024727</v>
      </c>
      <c r="F20" s="935">
        <v>90707</v>
      </c>
      <c r="G20" s="935">
        <v>0</v>
      </c>
      <c r="H20" s="935">
        <v>10115434</v>
      </c>
    </row>
    <row r="21" spans="1:8" s="926" customFormat="1" ht="22.5" customHeight="1">
      <c r="A21" s="926" t="s">
        <v>255</v>
      </c>
      <c r="B21" s="926">
        <v>92118</v>
      </c>
      <c r="C21" s="926" t="s">
        <v>255</v>
      </c>
      <c r="D21" s="926" t="s">
        <v>458</v>
      </c>
      <c r="E21" s="928">
        <v>1392277</v>
      </c>
      <c r="F21" s="928">
        <v>90707</v>
      </c>
      <c r="G21" s="928">
        <v>0</v>
      </c>
      <c r="H21" s="928">
        <v>1482984</v>
      </c>
    </row>
    <row r="22" spans="1:8" s="930" customFormat="1" ht="54" customHeight="1">
      <c r="A22" s="944" t="s">
        <v>255</v>
      </c>
      <c r="B22" s="944" t="s">
        <v>255</v>
      </c>
      <c r="C22" s="944">
        <v>6529</v>
      </c>
      <c r="D22" s="944" t="s">
        <v>119</v>
      </c>
      <c r="E22" s="946">
        <v>692277</v>
      </c>
      <c r="F22" s="946">
        <v>90707</v>
      </c>
      <c r="G22" s="946">
        <v>0</v>
      </c>
      <c r="H22" s="946">
        <v>782984</v>
      </c>
    </row>
  </sheetData>
  <mergeCells count="6">
    <mergeCell ref="A8:H8"/>
    <mergeCell ref="A9:H9"/>
    <mergeCell ref="G1:H1"/>
    <mergeCell ref="G2:H2"/>
    <mergeCell ref="G3:H3"/>
    <mergeCell ref="A7:H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"/>
  <dimension ref="A1:H5921"/>
  <sheetViews>
    <sheetView workbookViewId="0" topLeftCell="A10">
      <selection activeCell="A1" sqref="A1:G34"/>
    </sheetView>
  </sheetViews>
  <sheetFormatPr defaultColWidth="9.140625" defaultRowHeight="12.75"/>
  <cols>
    <col min="1" max="1" width="4.140625" style="1123" customWidth="1"/>
    <col min="2" max="2" width="4.57421875" style="1123" customWidth="1"/>
    <col min="3" max="3" width="52.57421875" style="1124" customWidth="1"/>
    <col min="4" max="4" width="12.57421875" style="1125" customWidth="1"/>
    <col min="5" max="5" width="12.57421875" style="959" customWidth="1"/>
    <col min="6" max="6" width="13.28125" style="959" customWidth="1"/>
    <col min="7" max="7" width="12.140625" style="959" customWidth="1"/>
    <col min="8" max="8" width="10.140625" style="1122" bestFit="1" customWidth="1"/>
    <col min="9" max="16384" width="9.140625" style="1122" customWidth="1"/>
  </cols>
  <sheetData>
    <row r="1" spans="1:8" s="952" customFormat="1" ht="13.5" customHeight="1">
      <c r="A1" s="947"/>
      <c r="B1" s="947"/>
      <c r="C1" s="948"/>
      <c r="D1" s="949"/>
      <c r="E1" s="950" t="s">
        <v>121</v>
      </c>
      <c r="F1" s="950"/>
      <c r="G1" s="950"/>
      <c r="H1" s="951"/>
    </row>
    <row r="2" spans="1:8" s="952" customFormat="1" ht="12" customHeight="1">
      <c r="A2" s="947"/>
      <c r="B2" s="947"/>
      <c r="C2" s="948"/>
      <c r="D2" s="949"/>
      <c r="E2" s="950" t="s">
        <v>460</v>
      </c>
      <c r="F2" s="950"/>
      <c r="G2" s="950"/>
      <c r="H2" s="951"/>
    </row>
    <row r="3" spans="1:8" s="952" customFormat="1" ht="14.25" customHeight="1">
      <c r="A3" s="947"/>
      <c r="B3" s="947"/>
      <c r="C3" s="953"/>
      <c r="D3" s="949"/>
      <c r="E3" s="950" t="s">
        <v>122</v>
      </c>
      <c r="F3" s="950"/>
      <c r="G3" s="950"/>
      <c r="H3" s="951"/>
    </row>
    <row r="4" spans="1:8" s="959" customFormat="1" ht="9.75" customHeight="1">
      <c r="A4" s="954"/>
      <c r="B4" s="954"/>
      <c r="C4" s="955"/>
      <c r="D4" s="956"/>
      <c r="E4" s="957"/>
      <c r="F4" s="957"/>
      <c r="G4" s="957"/>
      <c r="H4" s="958"/>
    </row>
    <row r="5" spans="1:8" s="959" customFormat="1" ht="9" customHeight="1">
      <c r="A5" s="954"/>
      <c r="B5" s="954"/>
      <c r="C5" s="955"/>
      <c r="D5" s="956"/>
      <c r="E5" s="957"/>
      <c r="F5" s="957"/>
      <c r="G5" s="957"/>
      <c r="H5" s="958"/>
    </row>
    <row r="6" spans="1:8" s="962" customFormat="1" ht="15" customHeight="1">
      <c r="A6" s="960" t="s">
        <v>142</v>
      </c>
      <c r="B6" s="960"/>
      <c r="C6" s="960"/>
      <c r="D6" s="960"/>
      <c r="E6" s="960"/>
      <c r="F6" s="960"/>
      <c r="G6" s="960"/>
      <c r="H6" s="961"/>
    </row>
    <row r="7" spans="1:8" s="962" customFormat="1" ht="15" customHeight="1">
      <c r="A7" s="963" t="s">
        <v>123</v>
      </c>
      <c r="B7" s="963"/>
      <c r="C7" s="963"/>
      <c r="D7" s="963"/>
      <c r="E7" s="963"/>
      <c r="F7" s="963"/>
      <c r="G7" s="963"/>
      <c r="H7" s="961"/>
    </row>
    <row r="8" spans="1:8" s="962" customFormat="1" ht="14.25" customHeight="1">
      <c r="A8" s="960" t="s">
        <v>124</v>
      </c>
      <c r="B8" s="960"/>
      <c r="C8" s="960"/>
      <c r="D8" s="960"/>
      <c r="E8" s="960"/>
      <c r="F8" s="960"/>
      <c r="G8" s="960"/>
      <c r="H8" s="961"/>
    </row>
    <row r="9" spans="1:7" s="965" customFormat="1" ht="9" customHeight="1">
      <c r="A9" s="964"/>
      <c r="B9" s="964"/>
      <c r="C9" s="964"/>
      <c r="D9" s="964"/>
      <c r="E9" s="963"/>
      <c r="F9" s="963"/>
      <c r="G9" s="963"/>
    </row>
    <row r="10" spans="1:7" s="965" customFormat="1" ht="6" customHeight="1">
      <c r="A10" s="966"/>
      <c r="B10" s="966"/>
      <c r="C10" s="966"/>
      <c r="D10" s="967"/>
      <c r="E10" s="963"/>
      <c r="F10" s="963"/>
      <c r="G10" s="963"/>
    </row>
    <row r="11" spans="1:7" s="965" customFormat="1" ht="16.5" customHeight="1">
      <c r="A11" s="968"/>
      <c r="B11" s="968"/>
      <c r="C11" s="969"/>
      <c r="E11" s="949"/>
      <c r="F11" s="949"/>
      <c r="G11" s="970" t="s">
        <v>461</v>
      </c>
    </row>
    <row r="12" spans="1:7" s="977" customFormat="1" ht="31.5" customHeight="1">
      <c r="A12" s="971" t="s">
        <v>125</v>
      </c>
      <c r="B12" s="972"/>
      <c r="C12" s="973" t="s">
        <v>452</v>
      </c>
      <c r="D12" s="974" t="s">
        <v>126</v>
      </c>
      <c r="E12" s="975" t="s">
        <v>98</v>
      </c>
      <c r="F12" s="975" t="s">
        <v>99</v>
      </c>
      <c r="G12" s="976" t="s">
        <v>127</v>
      </c>
    </row>
    <row r="13" spans="1:7" s="983" customFormat="1" ht="11.25">
      <c r="A13" s="978">
        <v>1</v>
      </c>
      <c r="B13" s="979"/>
      <c r="C13" s="980">
        <v>2</v>
      </c>
      <c r="D13" s="981">
        <v>3</v>
      </c>
      <c r="E13" s="982">
        <v>4</v>
      </c>
      <c r="F13" s="982">
        <v>5</v>
      </c>
      <c r="G13" s="982">
        <v>6</v>
      </c>
    </row>
    <row r="14" spans="1:7" s="990" customFormat="1" ht="7.5" customHeight="1" thickBot="1">
      <c r="A14" s="984"/>
      <c r="B14" s="985"/>
      <c r="C14" s="986"/>
      <c r="D14" s="987"/>
      <c r="E14" s="988"/>
      <c r="F14" s="988"/>
      <c r="G14" s="989"/>
    </row>
    <row r="15" spans="1:8" s="966" customFormat="1" ht="20.25" customHeight="1" thickBot="1">
      <c r="A15" s="991" t="s">
        <v>426</v>
      </c>
      <c r="B15" s="992"/>
      <c r="C15" s="993"/>
      <c r="D15" s="994">
        <v>294514073</v>
      </c>
      <c r="E15" s="995">
        <f>E17+E25+E29</f>
        <v>1742128</v>
      </c>
      <c r="F15" s="995">
        <f>F17+F25+F29</f>
        <v>0</v>
      </c>
      <c r="G15" s="995">
        <f>D15+E15-F15</f>
        <v>296256201</v>
      </c>
      <c r="H15" s="996">
        <f>D15+E15-F15</f>
        <v>296256201</v>
      </c>
    </row>
    <row r="16" spans="1:8" s="1004" customFormat="1" ht="8.25" customHeight="1" thickBot="1">
      <c r="A16" s="997"/>
      <c r="B16" s="998"/>
      <c r="C16" s="999"/>
      <c r="D16" s="1000"/>
      <c r="E16" s="1001"/>
      <c r="F16" s="1001"/>
      <c r="G16" s="1002"/>
      <c r="H16" s="1003"/>
    </row>
    <row r="17" spans="1:8" s="1011" customFormat="1" ht="42.75" customHeight="1" thickBot="1">
      <c r="A17" s="1005" t="s">
        <v>128</v>
      </c>
      <c r="B17" s="1006" t="s">
        <v>129</v>
      </c>
      <c r="C17" s="1007"/>
      <c r="D17" s="1008">
        <v>160314186</v>
      </c>
      <c r="E17" s="1009">
        <f>E18+E21</f>
        <v>90707</v>
      </c>
      <c r="F17" s="1009">
        <f>F21</f>
        <v>0</v>
      </c>
      <c r="G17" s="1009">
        <f aca="true" t="shared" si="0" ref="G17:G23">D17+E17-F17</f>
        <v>160404893</v>
      </c>
      <c r="H17" s="1010">
        <f aca="true" t="shared" si="1" ref="H17:H23">D17+E17-F17</f>
        <v>160404893</v>
      </c>
    </row>
    <row r="18" spans="1:8" s="1018" customFormat="1" ht="22.5" customHeight="1">
      <c r="A18" s="1012">
        <v>851</v>
      </c>
      <c r="B18" s="1013"/>
      <c r="C18" s="1014" t="s">
        <v>130</v>
      </c>
      <c r="D18" s="1015">
        <v>74407273</v>
      </c>
      <c r="E18" s="1016">
        <f>E19</f>
        <v>0</v>
      </c>
      <c r="F18" s="1016">
        <f>F19</f>
        <v>0</v>
      </c>
      <c r="G18" s="1017">
        <f t="shared" si="0"/>
        <v>74407273</v>
      </c>
      <c r="H18" s="1010">
        <f t="shared" si="1"/>
        <v>74407273</v>
      </c>
    </row>
    <row r="19" spans="1:8" s="1025" customFormat="1" ht="27.75" customHeight="1">
      <c r="A19" s="1019"/>
      <c r="B19" s="1020"/>
      <c r="C19" s="1021" t="s">
        <v>131</v>
      </c>
      <c r="D19" s="1022">
        <v>200000</v>
      </c>
      <c r="E19" s="1023">
        <f>E20</f>
        <v>0</v>
      </c>
      <c r="F19" s="1023">
        <f>F20</f>
        <v>0</v>
      </c>
      <c r="G19" s="1024">
        <f t="shared" si="0"/>
        <v>200000</v>
      </c>
      <c r="H19" s="1010">
        <f t="shared" si="1"/>
        <v>200000</v>
      </c>
    </row>
    <row r="20" spans="1:8" s="1032" customFormat="1" ht="55.5" customHeight="1">
      <c r="A20" s="1026" t="s">
        <v>132</v>
      </c>
      <c r="B20" s="1027"/>
      <c r="C20" s="1028" t="s">
        <v>143</v>
      </c>
      <c r="D20" s="1029">
        <v>200000</v>
      </c>
      <c r="E20" s="1030"/>
      <c r="F20" s="1030"/>
      <c r="G20" s="1030">
        <f t="shared" si="0"/>
        <v>200000</v>
      </c>
      <c r="H20" s="1031">
        <f t="shared" si="1"/>
        <v>200000</v>
      </c>
    </row>
    <row r="21" spans="1:8" s="1018" customFormat="1" ht="21.75" customHeight="1">
      <c r="A21" s="1033">
        <v>921</v>
      </c>
      <c r="B21" s="1034"/>
      <c r="C21" s="1035" t="s">
        <v>133</v>
      </c>
      <c r="D21" s="1036">
        <v>85906913</v>
      </c>
      <c r="E21" s="1037">
        <f>E22</f>
        <v>90707</v>
      </c>
      <c r="F21" s="1037">
        <f>F22</f>
        <v>0</v>
      </c>
      <c r="G21" s="1038">
        <f t="shared" si="0"/>
        <v>85997620</v>
      </c>
      <c r="H21" s="1010">
        <f t="shared" si="1"/>
        <v>85997620</v>
      </c>
    </row>
    <row r="22" spans="1:8" s="1046" customFormat="1" ht="18.75" customHeight="1">
      <c r="A22" s="1039"/>
      <c r="B22" s="1040"/>
      <c r="C22" s="1041" t="s">
        <v>134</v>
      </c>
      <c r="D22" s="1042">
        <v>4006143</v>
      </c>
      <c r="E22" s="1043">
        <f>E23</f>
        <v>90707</v>
      </c>
      <c r="F22" s="1044">
        <f>F23</f>
        <v>0</v>
      </c>
      <c r="G22" s="1045">
        <f t="shared" si="0"/>
        <v>4096850</v>
      </c>
      <c r="H22" s="1010">
        <f t="shared" si="1"/>
        <v>4096850</v>
      </c>
    </row>
    <row r="23" spans="1:8" s="1053" customFormat="1" ht="32.25" customHeight="1" thickBot="1">
      <c r="A23" s="1047">
        <v>92118</v>
      </c>
      <c r="B23" s="1048"/>
      <c r="C23" s="1049" t="s">
        <v>144</v>
      </c>
      <c r="D23" s="1050">
        <v>1426983</v>
      </c>
      <c r="E23" s="1051">
        <v>90707</v>
      </c>
      <c r="F23" s="1052"/>
      <c r="G23" s="1052">
        <f t="shared" si="0"/>
        <v>1517690</v>
      </c>
      <c r="H23" s="1003">
        <f t="shared" si="1"/>
        <v>1517690</v>
      </c>
    </row>
    <row r="24" spans="1:8" s="1059" customFormat="1" ht="11.25" customHeight="1" thickBot="1">
      <c r="A24" s="1054"/>
      <c r="B24" s="1055"/>
      <c r="C24" s="1056"/>
      <c r="D24" s="1057"/>
      <c r="E24" s="1058"/>
      <c r="F24" s="1058"/>
      <c r="G24" s="1002"/>
      <c r="H24" s="1003"/>
    </row>
    <row r="25" spans="1:8" s="1066" customFormat="1" ht="24.75" customHeight="1" thickBot="1">
      <c r="A25" s="1060" t="s">
        <v>38</v>
      </c>
      <c r="B25" s="1061" t="s">
        <v>135</v>
      </c>
      <c r="C25" s="1062"/>
      <c r="D25" s="1063">
        <v>10282098</v>
      </c>
      <c r="E25" s="1064">
        <f>E26</f>
        <v>1000000</v>
      </c>
      <c r="F25" s="1064">
        <f>F26</f>
        <v>0</v>
      </c>
      <c r="G25" s="1065">
        <f>D25+E25-F25</f>
        <v>11282098</v>
      </c>
      <c r="H25" s="996">
        <f>D25+E25-F25</f>
        <v>11282098</v>
      </c>
    </row>
    <row r="26" spans="1:8" s="1018" customFormat="1" ht="24" customHeight="1">
      <c r="A26" s="1067">
        <v>852</v>
      </c>
      <c r="B26" s="1068"/>
      <c r="C26" s="1069" t="s">
        <v>136</v>
      </c>
      <c r="D26" s="1070">
        <v>0</v>
      </c>
      <c r="E26" s="1071">
        <f>E27</f>
        <v>1000000</v>
      </c>
      <c r="F26" s="1072">
        <f>F27</f>
        <v>0</v>
      </c>
      <c r="G26" s="1073">
        <f>D26+E26-F26</f>
        <v>1000000</v>
      </c>
      <c r="H26" s="1010">
        <f>D26+E26-F26</f>
        <v>1000000</v>
      </c>
    </row>
    <row r="27" spans="1:8" s="1075" customFormat="1" ht="45" customHeight="1" thickBot="1">
      <c r="A27" s="1047">
        <v>85295</v>
      </c>
      <c r="B27" s="1074"/>
      <c r="C27" s="1028" t="s">
        <v>145</v>
      </c>
      <c r="D27" s="1029">
        <v>0</v>
      </c>
      <c r="E27" s="1030">
        <v>1000000</v>
      </c>
      <c r="F27" s="1030"/>
      <c r="G27" s="1030">
        <f>D27+E27-F27</f>
        <v>1000000</v>
      </c>
      <c r="H27" s="1003">
        <f>D27+E27-F27</f>
        <v>1000000</v>
      </c>
    </row>
    <row r="28" spans="1:8" s="1059" customFormat="1" ht="11.25" customHeight="1" thickBot="1">
      <c r="A28" s="1076"/>
      <c r="B28" s="1077"/>
      <c r="C28" s="1078"/>
      <c r="D28" s="1057"/>
      <c r="E28" s="1058"/>
      <c r="F28" s="1058"/>
      <c r="G28" s="1002"/>
      <c r="H28" s="1003"/>
    </row>
    <row r="29" spans="1:8" s="1086" customFormat="1" ht="30" customHeight="1" thickBot="1">
      <c r="A29" s="1079" t="s">
        <v>137</v>
      </c>
      <c r="B29" s="1080" t="s">
        <v>138</v>
      </c>
      <c r="C29" s="1081"/>
      <c r="D29" s="1082">
        <v>33414910</v>
      </c>
      <c r="E29" s="1083">
        <f>E30</f>
        <v>651421</v>
      </c>
      <c r="F29" s="1083">
        <f>F30</f>
        <v>0</v>
      </c>
      <c r="G29" s="1084">
        <f>D29+E29-F29</f>
        <v>34066331</v>
      </c>
      <c r="H29" s="1085">
        <f>D29+E29-F29</f>
        <v>34066331</v>
      </c>
    </row>
    <row r="30" spans="1:8" s="1018" customFormat="1" ht="24" customHeight="1">
      <c r="A30" s="1067">
        <v>851</v>
      </c>
      <c r="B30" s="1068"/>
      <c r="C30" s="1069" t="s">
        <v>130</v>
      </c>
      <c r="D30" s="1070">
        <v>0</v>
      </c>
      <c r="E30" s="1071">
        <f>E31</f>
        <v>651421</v>
      </c>
      <c r="F30" s="1072">
        <f>F31</f>
        <v>0</v>
      </c>
      <c r="G30" s="1073">
        <f>D30+E30-F30</f>
        <v>651421</v>
      </c>
      <c r="H30" s="1010">
        <f>D30+E30-F30</f>
        <v>651421</v>
      </c>
    </row>
    <row r="31" spans="1:8" s="1093" customFormat="1" ht="19.5" customHeight="1">
      <c r="A31" s="1087">
        <v>85117</v>
      </c>
      <c r="B31" s="1088"/>
      <c r="C31" s="1089" t="s">
        <v>139</v>
      </c>
      <c r="D31" s="1090">
        <v>0</v>
      </c>
      <c r="E31" s="1091">
        <f>E33+E34</f>
        <v>651421</v>
      </c>
      <c r="F31" s="1091">
        <f>F33+F34</f>
        <v>0</v>
      </c>
      <c r="G31" s="1092">
        <f>D31+E31-F31</f>
        <v>651421</v>
      </c>
      <c r="H31" s="1003">
        <f>D31+E31-F31</f>
        <v>651421</v>
      </c>
    </row>
    <row r="32" spans="1:8" s="1093" customFormat="1" ht="19.5" customHeight="1">
      <c r="A32" s="1087"/>
      <c r="B32" s="1088"/>
      <c r="C32" s="1094" t="s">
        <v>465</v>
      </c>
      <c r="D32" s="1095"/>
      <c r="E32" s="1096"/>
      <c r="F32" s="1097"/>
      <c r="G32" s="1098"/>
      <c r="H32" s="1003"/>
    </row>
    <row r="33" spans="1:8" s="1106" customFormat="1" ht="19.5" customHeight="1">
      <c r="A33" s="1099"/>
      <c r="B33" s="1100"/>
      <c r="C33" s="1101" t="s">
        <v>140</v>
      </c>
      <c r="D33" s="1102">
        <v>0</v>
      </c>
      <c r="E33" s="1103">
        <v>246479</v>
      </c>
      <c r="F33" s="1104"/>
      <c r="G33" s="1104">
        <f>D33+E33-F33</f>
        <v>246479</v>
      </c>
      <c r="H33" s="1105"/>
    </row>
    <row r="34" spans="1:8" s="1106" customFormat="1" ht="19.5" customHeight="1">
      <c r="A34" s="1107"/>
      <c r="B34" s="1108"/>
      <c r="C34" s="1109" t="s">
        <v>141</v>
      </c>
      <c r="D34" s="1110">
        <v>0</v>
      </c>
      <c r="E34" s="1111">
        <v>404942</v>
      </c>
      <c r="F34" s="1112"/>
      <c r="G34" s="1112">
        <f>D34+E34-F34</f>
        <v>404942</v>
      </c>
      <c r="H34" s="1105"/>
    </row>
    <row r="35" spans="1:8" s="1059" customFormat="1" ht="11.25" customHeight="1">
      <c r="A35" s="1113"/>
      <c r="B35" s="1114"/>
      <c r="C35" s="1115"/>
      <c r="D35" s="1116"/>
      <c r="E35" s="1117"/>
      <c r="F35" s="1117"/>
      <c r="G35" s="1118"/>
      <c r="H35" s="1003"/>
    </row>
    <row r="36" spans="1:7" ht="12.75">
      <c r="A36" s="1119"/>
      <c r="B36" s="1119"/>
      <c r="C36" s="1120"/>
      <c r="D36" s="1121"/>
      <c r="E36" s="1117"/>
      <c r="F36" s="1117"/>
      <c r="G36" s="1117"/>
    </row>
    <row r="37" spans="5:7" ht="12.75">
      <c r="E37" s="1126"/>
      <c r="F37" s="1126"/>
      <c r="G37" s="1126"/>
    </row>
    <row r="38" spans="5:7" ht="12.75">
      <c r="E38" s="1126"/>
      <c r="F38" s="1126"/>
      <c r="G38" s="1126"/>
    </row>
    <row r="39" spans="5:7" ht="12.75">
      <c r="E39" s="1126"/>
      <c r="F39" s="1126"/>
      <c r="G39" s="1126"/>
    </row>
    <row r="40" spans="5:7" ht="12.75">
      <c r="E40" s="1126"/>
      <c r="F40" s="1126"/>
      <c r="G40" s="1126"/>
    </row>
    <row r="41" spans="5:7" ht="12.75">
      <c r="E41" s="1126"/>
      <c r="F41" s="1126"/>
      <c r="G41" s="1126"/>
    </row>
    <row r="42" spans="5:7" ht="12.75">
      <c r="E42" s="1126"/>
      <c r="F42" s="1126"/>
      <c r="G42" s="1126"/>
    </row>
    <row r="43" spans="5:7" ht="12.75">
      <c r="E43" s="1126"/>
      <c r="F43" s="1126"/>
      <c r="G43" s="1126"/>
    </row>
    <row r="44" spans="5:7" ht="12.75">
      <c r="E44" s="1126"/>
      <c r="F44" s="1126"/>
      <c r="G44" s="1126"/>
    </row>
    <row r="45" spans="5:7" ht="12.75">
      <c r="E45" s="1126"/>
      <c r="F45" s="1126"/>
      <c r="G45" s="1126"/>
    </row>
    <row r="46" spans="5:7" ht="12.75">
      <c r="E46" s="1126"/>
      <c r="F46" s="1126"/>
      <c r="G46" s="1126"/>
    </row>
    <row r="47" spans="5:7" ht="12.75">
      <c r="E47" s="1126"/>
      <c r="F47" s="1126"/>
      <c r="G47" s="1126"/>
    </row>
    <row r="48" spans="5:7" ht="12.75">
      <c r="E48" s="1126"/>
      <c r="F48" s="1126"/>
      <c r="G48" s="1126"/>
    </row>
    <row r="49" spans="5:7" ht="12.75">
      <c r="E49" s="1126"/>
      <c r="F49" s="1126"/>
      <c r="G49" s="1126"/>
    </row>
    <row r="50" spans="5:7" ht="12.75">
      <c r="E50" s="1126"/>
      <c r="F50" s="1126"/>
      <c r="G50" s="1126"/>
    </row>
    <row r="51" spans="5:7" ht="12.75">
      <c r="E51" s="1126"/>
      <c r="F51" s="1126"/>
      <c r="G51" s="1126"/>
    </row>
    <row r="52" spans="5:7" ht="12.75">
      <c r="E52" s="1126"/>
      <c r="F52" s="1126"/>
      <c r="G52" s="1126"/>
    </row>
    <row r="53" spans="5:7" ht="12.75">
      <c r="E53" s="1126"/>
      <c r="F53" s="1126"/>
      <c r="G53" s="1126"/>
    </row>
    <row r="54" spans="5:7" ht="12.75">
      <c r="E54" s="1126"/>
      <c r="F54" s="1126"/>
      <c r="G54" s="1126"/>
    </row>
    <row r="55" spans="5:7" ht="12.75">
      <c r="E55" s="1126"/>
      <c r="F55" s="1126"/>
      <c r="G55" s="1126"/>
    </row>
    <row r="56" spans="5:7" ht="12.75">
      <c r="E56" s="1126"/>
      <c r="F56" s="1126"/>
      <c r="G56" s="1126"/>
    </row>
    <row r="57" spans="5:7" ht="12.75">
      <c r="E57" s="1126"/>
      <c r="F57" s="1126"/>
      <c r="G57" s="1126"/>
    </row>
    <row r="58" spans="5:7" ht="12.75">
      <c r="E58" s="1126"/>
      <c r="F58" s="1126"/>
      <c r="G58" s="1126"/>
    </row>
    <row r="59" spans="5:7" ht="12.75">
      <c r="E59" s="1126"/>
      <c r="F59" s="1126"/>
      <c r="G59" s="1126"/>
    </row>
    <row r="60" spans="5:7" ht="12.75">
      <c r="E60" s="1126"/>
      <c r="F60" s="1126"/>
      <c r="G60" s="1126"/>
    </row>
    <row r="61" spans="5:7" ht="12.75">
      <c r="E61" s="1126"/>
      <c r="F61" s="1126"/>
      <c r="G61" s="1126"/>
    </row>
    <row r="62" spans="5:7" ht="12.75">
      <c r="E62" s="1126"/>
      <c r="F62" s="1126"/>
      <c r="G62" s="1126"/>
    </row>
    <row r="63" spans="5:7" ht="12.75">
      <c r="E63" s="1126"/>
      <c r="F63" s="1126"/>
      <c r="G63" s="1126"/>
    </row>
    <row r="64" spans="5:7" ht="12.75">
      <c r="E64" s="1126"/>
      <c r="F64" s="1126"/>
      <c r="G64" s="1126"/>
    </row>
    <row r="65" spans="5:7" ht="12.75">
      <c r="E65" s="1126"/>
      <c r="F65" s="1126"/>
      <c r="G65" s="1126"/>
    </row>
    <row r="66" spans="5:7" ht="12.75">
      <c r="E66" s="1126"/>
      <c r="F66" s="1126"/>
      <c r="G66" s="1126"/>
    </row>
    <row r="67" spans="5:7" ht="12.75">
      <c r="E67" s="1126"/>
      <c r="F67" s="1126"/>
      <c r="G67" s="1126"/>
    </row>
    <row r="68" spans="5:7" ht="12.75">
      <c r="E68" s="1126"/>
      <c r="F68" s="1126"/>
      <c r="G68" s="1126"/>
    </row>
    <row r="69" spans="5:7" ht="12.75">
      <c r="E69" s="1126"/>
      <c r="F69" s="1126"/>
      <c r="G69" s="1126"/>
    </row>
    <row r="70" spans="5:7" ht="12.75">
      <c r="E70" s="1126"/>
      <c r="F70" s="1126"/>
      <c r="G70" s="1126"/>
    </row>
    <row r="71" spans="5:7" ht="12.75">
      <c r="E71" s="1126"/>
      <c r="F71" s="1126"/>
      <c r="G71" s="1126"/>
    </row>
    <row r="72" spans="5:7" ht="12.75">
      <c r="E72" s="1126"/>
      <c r="F72" s="1126"/>
      <c r="G72" s="1126"/>
    </row>
    <row r="73" spans="5:7" ht="12.75">
      <c r="E73" s="1126"/>
      <c r="F73" s="1126"/>
      <c r="G73" s="1126"/>
    </row>
    <row r="74" spans="5:7" ht="12.75">
      <c r="E74" s="1126"/>
      <c r="F74" s="1126"/>
      <c r="G74" s="1126"/>
    </row>
    <row r="75" spans="5:7" ht="12.75">
      <c r="E75" s="1126"/>
      <c r="F75" s="1126"/>
      <c r="G75" s="1126"/>
    </row>
    <row r="76" spans="5:7" ht="12.75">
      <c r="E76" s="1126"/>
      <c r="F76" s="1126"/>
      <c r="G76" s="1126"/>
    </row>
    <row r="77" spans="5:7" ht="12.75">
      <c r="E77" s="1126"/>
      <c r="F77" s="1126"/>
      <c r="G77" s="1126"/>
    </row>
    <row r="78" spans="5:7" ht="12.75">
      <c r="E78" s="1126"/>
      <c r="F78" s="1126"/>
      <c r="G78" s="1126"/>
    </row>
    <row r="79" spans="5:7" ht="12.75">
      <c r="E79" s="1126"/>
      <c r="F79" s="1126"/>
      <c r="G79" s="1126"/>
    </row>
    <row r="80" spans="5:7" ht="12.75">
      <c r="E80" s="1126"/>
      <c r="F80" s="1126"/>
      <c r="G80" s="1126"/>
    </row>
    <row r="81" spans="5:7" ht="12.75">
      <c r="E81" s="1126"/>
      <c r="F81" s="1126"/>
      <c r="G81" s="1126"/>
    </row>
    <row r="82" spans="5:7" ht="12.75">
      <c r="E82" s="1126"/>
      <c r="F82" s="1126"/>
      <c r="G82" s="1126"/>
    </row>
    <row r="83" spans="5:7" ht="12.75">
      <c r="E83" s="1126"/>
      <c r="F83" s="1126"/>
      <c r="G83" s="1126"/>
    </row>
    <row r="84" spans="5:7" ht="12.75">
      <c r="E84" s="1126"/>
      <c r="F84" s="1126"/>
      <c r="G84" s="1126"/>
    </row>
    <row r="85" spans="5:7" ht="12.75">
      <c r="E85" s="1126"/>
      <c r="F85" s="1126"/>
      <c r="G85" s="1126"/>
    </row>
    <row r="86" spans="5:7" ht="12.75">
      <c r="E86" s="1126"/>
      <c r="F86" s="1126"/>
      <c r="G86" s="1126"/>
    </row>
    <row r="87" spans="5:7" ht="12.75">
      <c r="E87" s="1126"/>
      <c r="F87" s="1126"/>
      <c r="G87" s="1126"/>
    </row>
    <row r="88" spans="5:7" ht="12.75">
      <c r="E88" s="1126"/>
      <c r="F88" s="1126"/>
      <c r="G88" s="1126"/>
    </row>
    <row r="89" spans="5:7" ht="12.75">
      <c r="E89" s="1126"/>
      <c r="F89" s="1126"/>
      <c r="G89" s="1126"/>
    </row>
    <row r="90" spans="5:7" ht="12.75">
      <c r="E90" s="1126"/>
      <c r="F90" s="1126"/>
      <c r="G90" s="1126"/>
    </row>
    <row r="91" spans="5:7" ht="12.75">
      <c r="E91" s="1126"/>
      <c r="F91" s="1126"/>
      <c r="G91" s="1126"/>
    </row>
    <row r="92" spans="5:7" ht="12.75">
      <c r="E92" s="1126"/>
      <c r="F92" s="1126"/>
      <c r="G92" s="1126"/>
    </row>
    <row r="93" spans="5:7" ht="12.75">
      <c r="E93" s="1126"/>
      <c r="F93" s="1126"/>
      <c r="G93" s="1126"/>
    </row>
    <row r="94" spans="5:7" ht="12.75">
      <c r="E94" s="1126"/>
      <c r="F94" s="1126"/>
      <c r="G94" s="1126"/>
    </row>
    <row r="95" spans="5:7" ht="12.75">
      <c r="E95" s="1126"/>
      <c r="F95" s="1126"/>
      <c r="G95" s="1126"/>
    </row>
    <row r="96" spans="5:7" ht="12.75">
      <c r="E96" s="1126"/>
      <c r="F96" s="1126"/>
      <c r="G96" s="1126"/>
    </row>
    <row r="97" spans="5:7" ht="12.75">
      <c r="E97" s="1126"/>
      <c r="F97" s="1126"/>
      <c r="G97" s="1126"/>
    </row>
    <row r="98" spans="5:7" ht="12.75">
      <c r="E98" s="1126"/>
      <c r="F98" s="1126"/>
      <c r="G98" s="1126"/>
    </row>
    <row r="99" spans="5:7" ht="12.75">
      <c r="E99" s="1126"/>
      <c r="F99" s="1126"/>
      <c r="G99" s="1126"/>
    </row>
    <row r="100" spans="5:7" ht="12.75">
      <c r="E100" s="1126"/>
      <c r="F100" s="1126"/>
      <c r="G100" s="1126"/>
    </row>
    <row r="101" spans="5:7" ht="12.75">
      <c r="E101" s="1126"/>
      <c r="F101" s="1126"/>
      <c r="G101" s="1126"/>
    </row>
    <row r="102" spans="5:7" ht="12.75">
      <c r="E102" s="1126"/>
      <c r="F102" s="1126"/>
      <c r="G102" s="1126"/>
    </row>
    <row r="103" spans="5:7" ht="12.75">
      <c r="E103" s="1126"/>
      <c r="F103" s="1126"/>
      <c r="G103" s="1126"/>
    </row>
    <row r="104" spans="5:7" ht="12.75">
      <c r="E104" s="1126"/>
      <c r="F104" s="1126"/>
      <c r="G104" s="1126"/>
    </row>
    <row r="105" spans="5:7" ht="12.75">
      <c r="E105" s="1126"/>
      <c r="F105" s="1126"/>
      <c r="G105" s="1126"/>
    </row>
    <row r="106" spans="5:7" ht="12.75">
      <c r="E106" s="1126"/>
      <c r="F106" s="1126"/>
      <c r="G106" s="1126"/>
    </row>
    <row r="107" spans="5:7" ht="12.75">
      <c r="E107" s="1126"/>
      <c r="F107" s="1126"/>
      <c r="G107" s="1126"/>
    </row>
    <row r="108" spans="5:7" ht="12.75">
      <c r="E108" s="1126"/>
      <c r="F108" s="1126"/>
      <c r="G108" s="1126"/>
    </row>
    <row r="109" spans="5:7" ht="12.75">
      <c r="E109" s="1126"/>
      <c r="F109" s="1126"/>
      <c r="G109" s="1126"/>
    </row>
    <row r="110" spans="5:7" ht="12.75">
      <c r="E110" s="1126"/>
      <c r="F110" s="1126"/>
      <c r="G110" s="1126"/>
    </row>
    <row r="111" spans="5:7" ht="12.75">
      <c r="E111" s="1126"/>
      <c r="F111" s="1126"/>
      <c r="G111" s="1126"/>
    </row>
    <row r="112" spans="5:7" ht="12.75">
      <c r="E112" s="1126"/>
      <c r="F112" s="1126"/>
      <c r="G112" s="1126"/>
    </row>
    <row r="113" spans="5:7" ht="12.75">
      <c r="E113" s="1126"/>
      <c r="F113" s="1126"/>
      <c r="G113" s="1126"/>
    </row>
    <row r="114" spans="5:7" ht="12.75">
      <c r="E114" s="1126"/>
      <c r="F114" s="1126"/>
      <c r="G114" s="1126"/>
    </row>
    <row r="115" spans="5:7" ht="12.75">
      <c r="E115" s="1126"/>
      <c r="F115" s="1126"/>
      <c r="G115" s="1126"/>
    </row>
    <row r="116" spans="5:7" ht="12.75">
      <c r="E116" s="1126"/>
      <c r="F116" s="1126"/>
      <c r="G116" s="1126"/>
    </row>
    <row r="117" spans="5:7" ht="12.75">
      <c r="E117" s="1126"/>
      <c r="F117" s="1126"/>
      <c r="G117" s="1126"/>
    </row>
    <row r="118" spans="5:7" ht="12.75">
      <c r="E118" s="1126"/>
      <c r="F118" s="1126"/>
      <c r="G118" s="1126"/>
    </row>
    <row r="119" spans="5:7" ht="12.75">
      <c r="E119" s="1126"/>
      <c r="F119" s="1126"/>
      <c r="G119" s="1126"/>
    </row>
    <row r="120" spans="5:7" ht="12.75">
      <c r="E120" s="1126"/>
      <c r="F120" s="1126"/>
      <c r="G120" s="1126"/>
    </row>
    <row r="121" spans="5:7" ht="12.75">
      <c r="E121" s="1126"/>
      <c r="F121" s="1126"/>
      <c r="G121" s="1126"/>
    </row>
    <row r="122" spans="5:7" ht="12.75">
      <c r="E122" s="1126"/>
      <c r="F122" s="1126"/>
      <c r="G122" s="1126"/>
    </row>
    <row r="123" spans="5:7" ht="12.75">
      <c r="E123" s="1126"/>
      <c r="F123" s="1126"/>
      <c r="G123" s="1126"/>
    </row>
    <row r="124" spans="5:7" ht="12.75">
      <c r="E124" s="1126"/>
      <c r="F124" s="1126"/>
      <c r="G124" s="1126"/>
    </row>
    <row r="125" spans="5:7" ht="12.75">
      <c r="E125" s="1126"/>
      <c r="F125" s="1126"/>
      <c r="G125" s="1126"/>
    </row>
    <row r="126" spans="5:7" ht="12.75">
      <c r="E126" s="1126"/>
      <c r="F126" s="1126"/>
      <c r="G126" s="1126"/>
    </row>
    <row r="127" spans="5:7" ht="12.75">
      <c r="E127" s="1126"/>
      <c r="F127" s="1126"/>
      <c r="G127" s="1126"/>
    </row>
    <row r="128" spans="5:7" ht="12.75">
      <c r="E128" s="1126"/>
      <c r="F128" s="1126"/>
      <c r="G128" s="1126"/>
    </row>
    <row r="129" spans="5:7" ht="12.75">
      <c r="E129" s="1126"/>
      <c r="F129" s="1126"/>
      <c r="G129" s="1126"/>
    </row>
    <row r="130" spans="5:7" ht="12.75">
      <c r="E130" s="1126"/>
      <c r="F130" s="1126"/>
      <c r="G130" s="1126"/>
    </row>
    <row r="131" spans="5:7" ht="12.75">
      <c r="E131" s="1126"/>
      <c r="F131" s="1126"/>
      <c r="G131" s="1126"/>
    </row>
    <row r="132" spans="5:7" ht="12.75">
      <c r="E132" s="1126"/>
      <c r="F132" s="1126"/>
      <c r="G132" s="1126"/>
    </row>
    <row r="133" spans="5:7" ht="12.75">
      <c r="E133" s="1126"/>
      <c r="F133" s="1126"/>
      <c r="G133" s="1126"/>
    </row>
    <row r="134" spans="5:7" ht="12.75">
      <c r="E134" s="1126"/>
      <c r="F134" s="1126"/>
      <c r="G134" s="1126"/>
    </row>
    <row r="135" spans="5:7" ht="12.75">
      <c r="E135" s="1126"/>
      <c r="F135" s="1126"/>
      <c r="G135" s="1126"/>
    </row>
    <row r="136" spans="5:7" ht="12.75">
      <c r="E136" s="1126"/>
      <c r="F136" s="1126"/>
      <c r="G136" s="1126"/>
    </row>
    <row r="137" spans="5:7" ht="12.75">
      <c r="E137" s="1126"/>
      <c r="F137" s="1126"/>
      <c r="G137" s="1126"/>
    </row>
    <row r="138" spans="5:7" ht="12.75">
      <c r="E138" s="1126"/>
      <c r="F138" s="1126"/>
      <c r="G138" s="1126"/>
    </row>
    <row r="139" spans="5:7" ht="12.75">
      <c r="E139" s="1126"/>
      <c r="F139" s="1126"/>
      <c r="G139" s="1126"/>
    </row>
    <row r="140" spans="5:7" ht="12.75">
      <c r="E140" s="1126"/>
      <c r="F140" s="1126"/>
      <c r="G140" s="1126"/>
    </row>
    <row r="141" spans="5:7" ht="12.75">
      <c r="E141" s="1126"/>
      <c r="F141" s="1126"/>
      <c r="G141" s="1126"/>
    </row>
    <row r="142" spans="5:7" ht="12.75">
      <c r="E142" s="1126"/>
      <c r="F142" s="1126"/>
      <c r="G142" s="1126"/>
    </row>
    <row r="143" spans="5:7" ht="12.75">
      <c r="E143" s="1126"/>
      <c r="F143" s="1126"/>
      <c r="G143" s="1126"/>
    </row>
    <row r="144" spans="5:7" ht="12.75">
      <c r="E144" s="1126"/>
      <c r="F144" s="1126"/>
      <c r="G144" s="1126"/>
    </row>
    <row r="145" spans="5:7" ht="12.75">
      <c r="E145" s="1126"/>
      <c r="F145" s="1126"/>
      <c r="G145" s="1126"/>
    </row>
    <row r="146" spans="5:7" ht="12.75">
      <c r="E146" s="1126"/>
      <c r="F146" s="1126"/>
      <c r="G146" s="1126"/>
    </row>
    <row r="147" spans="5:7" ht="12.75">
      <c r="E147" s="1126"/>
      <c r="F147" s="1126"/>
      <c r="G147" s="1126"/>
    </row>
    <row r="148" spans="5:7" ht="12.75">
      <c r="E148" s="1126"/>
      <c r="F148" s="1126"/>
      <c r="G148" s="1126"/>
    </row>
    <row r="149" spans="5:7" ht="12.75">
      <c r="E149" s="1126"/>
      <c r="F149" s="1126"/>
      <c r="G149" s="1126"/>
    </row>
    <row r="150" spans="5:7" ht="12.75">
      <c r="E150" s="1126"/>
      <c r="F150" s="1126"/>
      <c r="G150" s="1126"/>
    </row>
    <row r="151" spans="5:7" ht="12.75">
      <c r="E151" s="1126"/>
      <c r="F151" s="1126"/>
      <c r="G151" s="1126"/>
    </row>
    <row r="152" spans="5:7" ht="12.75">
      <c r="E152" s="1126"/>
      <c r="F152" s="1126"/>
      <c r="G152" s="1126"/>
    </row>
    <row r="153" spans="5:7" ht="12.75">
      <c r="E153" s="1126"/>
      <c r="F153" s="1126"/>
      <c r="G153" s="1126"/>
    </row>
    <row r="154" spans="5:7" ht="12.75">
      <c r="E154" s="1126"/>
      <c r="F154" s="1126"/>
      <c r="G154" s="1126"/>
    </row>
    <row r="155" spans="5:7" ht="12.75">
      <c r="E155" s="1126"/>
      <c r="F155" s="1126"/>
      <c r="G155" s="1126"/>
    </row>
    <row r="156" spans="5:7" ht="12.75">
      <c r="E156" s="1126"/>
      <c r="F156" s="1126"/>
      <c r="G156" s="1126"/>
    </row>
    <row r="157" spans="5:7" ht="12.75">
      <c r="E157" s="1126"/>
      <c r="F157" s="1126"/>
      <c r="G157" s="1126"/>
    </row>
    <row r="158" spans="5:7" ht="12.75">
      <c r="E158" s="1126"/>
      <c r="F158" s="1126"/>
      <c r="G158" s="1126"/>
    </row>
    <row r="159" spans="5:7" ht="12.75">
      <c r="E159" s="1126"/>
      <c r="F159" s="1126"/>
      <c r="G159" s="1126"/>
    </row>
    <row r="160" spans="5:7" ht="12.75">
      <c r="E160" s="1126"/>
      <c r="F160" s="1126"/>
      <c r="G160" s="1126"/>
    </row>
    <row r="161" spans="5:7" ht="12.75">
      <c r="E161" s="1126"/>
      <c r="F161" s="1126"/>
      <c r="G161" s="1126"/>
    </row>
    <row r="162" spans="5:7" ht="12.75">
      <c r="E162" s="1126"/>
      <c r="F162" s="1126"/>
      <c r="G162" s="1126"/>
    </row>
    <row r="163" spans="5:7" ht="12.75">
      <c r="E163" s="1126"/>
      <c r="F163" s="1126"/>
      <c r="G163" s="1126"/>
    </row>
    <row r="164" spans="5:7" ht="12.75">
      <c r="E164" s="1126"/>
      <c r="F164" s="1126"/>
      <c r="G164" s="1126"/>
    </row>
    <row r="165" spans="5:7" ht="12.75">
      <c r="E165" s="1126"/>
      <c r="F165" s="1126"/>
      <c r="G165" s="1126"/>
    </row>
    <row r="166" spans="5:7" ht="12.75">
      <c r="E166" s="1126"/>
      <c r="F166" s="1126"/>
      <c r="G166" s="1126"/>
    </row>
    <row r="167" spans="5:7" ht="12.75">
      <c r="E167" s="1126"/>
      <c r="F167" s="1126"/>
      <c r="G167" s="1126"/>
    </row>
    <row r="168" spans="5:7" ht="12.75">
      <c r="E168" s="1126"/>
      <c r="F168" s="1126"/>
      <c r="G168" s="1126"/>
    </row>
    <row r="169" spans="5:7" ht="12.75">
      <c r="E169" s="1126"/>
      <c r="F169" s="1126"/>
      <c r="G169" s="1126"/>
    </row>
    <row r="170" spans="5:7" ht="12.75">
      <c r="E170" s="1126"/>
      <c r="F170" s="1126"/>
      <c r="G170" s="1126"/>
    </row>
    <row r="171" spans="5:7" ht="12.75">
      <c r="E171" s="1126"/>
      <c r="F171" s="1126"/>
      <c r="G171" s="1126"/>
    </row>
    <row r="172" spans="5:7" ht="12.75">
      <c r="E172" s="1126"/>
      <c r="F172" s="1126"/>
      <c r="G172" s="1126"/>
    </row>
    <row r="173" spans="5:7" ht="12.75">
      <c r="E173" s="1126"/>
      <c r="F173" s="1126"/>
      <c r="G173" s="1126"/>
    </row>
    <row r="174" spans="5:7" ht="12.75">
      <c r="E174" s="1126"/>
      <c r="F174" s="1126"/>
      <c r="G174" s="1126"/>
    </row>
    <row r="175" spans="5:7" ht="12.75">
      <c r="E175" s="1126"/>
      <c r="F175" s="1126"/>
      <c r="G175" s="1126"/>
    </row>
    <row r="176" spans="5:7" ht="12.75">
      <c r="E176" s="1126"/>
      <c r="F176" s="1126"/>
      <c r="G176" s="1126"/>
    </row>
    <row r="177" spans="5:7" ht="12.75">
      <c r="E177" s="1126"/>
      <c r="F177" s="1126"/>
      <c r="G177" s="1126"/>
    </row>
    <row r="178" spans="5:7" ht="12.75">
      <c r="E178" s="1126"/>
      <c r="F178" s="1126"/>
      <c r="G178" s="1126"/>
    </row>
    <row r="179" spans="5:7" ht="12.75">
      <c r="E179" s="1126"/>
      <c r="F179" s="1126"/>
      <c r="G179" s="1126"/>
    </row>
    <row r="180" spans="5:7" ht="12.75">
      <c r="E180" s="1126"/>
      <c r="F180" s="1126"/>
      <c r="G180" s="1126"/>
    </row>
    <row r="181" spans="5:7" ht="12.75">
      <c r="E181" s="1126"/>
      <c r="F181" s="1126"/>
      <c r="G181" s="1126"/>
    </row>
    <row r="182" spans="5:7" ht="12.75">
      <c r="E182" s="1126"/>
      <c r="F182" s="1126"/>
      <c r="G182" s="1126"/>
    </row>
    <row r="183" spans="5:7" ht="12.75">
      <c r="E183" s="1126"/>
      <c r="F183" s="1126"/>
      <c r="G183" s="1126"/>
    </row>
    <row r="184" spans="5:7" ht="12.75">
      <c r="E184" s="1126"/>
      <c r="F184" s="1126"/>
      <c r="G184" s="1126"/>
    </row>
    <row r="185" spans="5:7" ht="12.75">
      <c r="E185" s="1126"/>
      <c r="F185" s="1126"/>
      <c r="G185" s="1126"/>
    </row>
    <row r="186" spans="5:7" ht="12.75">
      <c r="E186" s="1126"/>
      <c r="F186" s="1126"/>
      <c r="G186" s="1126"/>
    </row>
    <row r="187" spans="5:7" ht="12.75">
      <c r="E187" s="1126"/>
      <c r="F187" s="1126"/>
      <c r="G187" s="1126"/>
    </row>
    <row r="188" spans="5:7" ht="12.75">
      <c r="E188" s="1126"/>
      <c r="F188" s="1126"/>
      <c r="G188" s="1126"/>
    </row>
    <row r="189" spans="5:7" ht="12.75">
      <c r="E189" s="1126"/>
      <c r="F189" s="1126"/>
      <c r="G189" s="1126"/>
    </row>
    <row r="190" spans="5:7" ht="12.75">
      <c r="E190" s="1126"/>
      <c r="F190" s="1126"/>
      <c r="G190" s="1126"/>
    </row>
    <row r="191" spans="5:7" ht="12.75">
      <c r="E191" s="1126"/>
      <c r="F191" s="1126"/>
      <c r="G191" s="1126"/>
    </row>
    <row r="192" spans="5:7" ht="12.75">
      <c r="E192" s="1126"/>
      <c r="F192" s="1126"/>
      <c r="G192" s="1126"/>
    </row>
    <row r="193" spans="5:7" ht="12.75">
      <c r="E193" s="1126"/>
      <c r="F193" s="1126"/>
      <c r="G193" s="1126"/>
    </row>
    <row r="194" spans="5:7" ht="12.75">
      <c r="E194" s="1126"/>
      <c r="F194" s="1126"/>
      <c r="G194" s="1126"/>
    </row>
    <row r="195" spans="5:7" ht="12.75">
      <c r="E195" s="1126"/>
      <c r="F195" s="1126"/>
      <c r="G195" s="1126"/>
    </row>
    <row r="196" spans="5:7" ht="12.75">
      <c r="E196" s="1126"/>
      <c r="F196" s="1126"/>
      <c r="G196" s="1126"/>
    </row>
    <row r="197" spans="5:7" ht="12.75">
      <c r="E197" s="1126"/>
      <c r="F197" s="1126"/>
      <c r="G197" s="1126"/>
    </row>
    <row r="198" spans="5:7" ht="12.75">
      <c r="E198" s="1126"/>
      <c r="F198" s="1126"/>
      <c r="G198" s="1126"/>
    </row>
    <row r="199" spans="5:7" ht="12.75">
      <c r="E199" s="1126"/>
      <c r="F199" s="1126"/>
      <c r="G199" s="1126"/>
    </row>
    <row r="200" spans="5:7" ht="12.75">
      <c r="E200" s="1126"/>
      <c r="F200" s="1126"/>
      <c r="G200" s="1126"/>
    </row>
    <row r="201" spans="5:7" ht="12.75">
      <c r="E201" s="1126"/>
      <c r="F201" s="1126"/>
      <c r="G201" s="1126"/>
    </row>
    <row r="202" spans="5:7" ht="12.75">
      <c r="E202" s="1126"/>
      <c r="F202" s="1126"/>
      <c r="G202" s="1126"/>
    </row>
    <row r="203" spans="5:7" ht="12.75">
      <c r="E203" s="1126"/>
      <c r="F203" s="1126"/>
      <c r="G203" s="1126"/>
    </row>
    <row r="204" spans="5:7" ht="12.75">
      <c r="E204" s="1126"/>
      <c r="F204" s="1126"/>
      <c r="G204" s="1126"/>
    </row>
    <row r="205" spans="5:7" ht="12.75">
      <c r="E205" s="1126"/>
      <c r="F205" s="1126"/>
      <c r="G205" s="1126"/>
    </row>
    <row r="206" spans="5:7" ht="12.75">
      <c r="E206" s="1126"/>
      <c r="F206" s="1126"/>
      <c r="G206" s="1126"/>
    </row>
    <row r="207" spans="5:7" ht="12.75">
      <c r="E207" s="1126"/>
      <c r="F207" s="1126"/>
      <c r="G207" s="1126"/>
    </row>
    <row r="208" spans="5:7" ht="12.75">
      <c r="E208" s="1126"/>
      <c r="F208" s="1126"/>
      <c r="G208" s="1126"/>
    </row>
    <row r="209" spans="5:7" ht="12.75">
      <c r="E209" s="1126"/>
      <c r="F209" s="1126"/>
      <c r="G209" s="1126"/>
    </row>
    <row r="210" spans="5:7" ht="12.75">
      <c r="E210" s="1126"/>
      <c r="F210" s="1126"/>
      <c r="G210" s="1126"/>
    </row>
    <row r="211" spans="5:7" ht="12.75">
      <c r="E211" s="1126"/>
      <c r="F211" s="1126"/>
      <c r="G211" s="1126"/>
    </row>
    <row r="212" spans="5:7" ht="12.75">
      <c r="E212" s="1126"/>
      <c r="F212" s="1126"/>
      <c r="G212" s="1126"/>
    </row>
    <row r="213" spans="5:7" ht="12.75">
      <c r="E213" s="1126"/>
      <c r="F213" s="1126"/>
      <c r="G213" s="1126"/>
    </row>
    <row r="214" spans="5:7" ht="12.75">
      <c r="E214" s="1126"/>
      <c r="F214" s="1126"/>
      <c r="G214" s="1126"/>
    </row>
    <row r="215" spans="5:7" ht="12.75">
      <c r="E215" s="1126"/>
      <c r="F215" s="1126"/>
      <c r="G215" s="1126"/>
    </row>
    <row r="216" spans="5:7" ht="12.75">
      <c r="E216" s="1126"/>
      <c r="F216" s="1126"/>
      <c r="G216" s="1126"/>
    </row>
    <row r="217" spans="5:7" ht="12.75">
      <c r="E217" s="1126"/>
      <c r="F217" s="1126"/>
      <c r="G217" s="1126"/>
    </row>
    <row r="218" spans="5:7" ht="12.75">
      <c r="E218" s="1126"/>
      <c r="F218" s="1126"/>
      <c r="G218" s="1126"/>
    </row>
    <row r="219" spans="5:7" ht="12.75">
      <c r="E219" s="1126"/>
      <c r="F219" s="1126"/>
      <c r="G219" s="1126"/>
    </row>
    <row r="220" spans="5:7" ht="12.75">
      <c r="E220" s="1126"/>
      <c r="F220" s="1126"/>
      <c r="G220" s="1126"/>
    </row>
    <row r="221" spans="5:7" ht="12.75">
      <c r="E221" s="1126"/>
      <c r="F221" s="1126"/>
      <c r="G221" s="1126"/>
    </row>
    <row r="222" spans="5:7" ht="12.75">
      <c r="E222" s="1126"/>
      <c r="F222" s="1126"/>
      <c r="G222" s="1126"/>
    </row>
    <row r="223" spans="5:7" ht="12.75">
      <c r="E223" s="1126"/>
      <c r="F223" s="1126"/>
      <c r="G223" s="1126"/>
    </row>
    <row r="224" spans="5:7" ht="12.75">
      <c r="E224" s="1126"/>
      <c r="F224" s="1126"/>
      <c r="G224" s="1126"/>
    </row>
    <row r="225" spans="5:7" ht="12.75">
      <c r="E225" s="1126"/>
      <c r="F225" s="1126"/>
      <c r="G225" s="1126"/>
    </row>
    <row r="226" spans="5:7" ht="12.75">
      <c r="E226" s="1126"/>
      <c r="F226" s="1126"/>
      <c r="G226" s="1126"/>
    </row>
    <row r="227" spans="5:7" ht="12.75">
      <c r="E227" s="1126"/>
      <c r="F227" s="1126"/>
      <c r="G227" s="1126"/>
    </row>
    <row r="228" spans="5:7" ht="12.75">
      <c r="E228" s="1126"/>
      <c r="F228" s="1126"/>
      <c r="G228" s="1126"/>
    </row>
    <row r="229" spans="5:7" ht="12.75">
      <c r="E229" s="1126"/>
      <c r="F229" s="1126"/>
      <c r="G229" s="1126"/>
    </row>
    <row r="230" spans="5:7" ht="12.75">
      <c r="E230" s="1126"/>
      <c r="F230" s="1126"/>
      <c r="G230" s="1126"/>
    </row>
    <row r="231" spans="5:7" ht="12.75">
      <c r="E231" s="1126"/>
      <c r="F231" s="1126"/>
      <c r="G231" s="1126"/>
    </row>
    <row r="232" spans="5:7" ht="12.75">
      <c r="E232" s="1126"/>
      <c r="F232" s="1126"/>
      <c r="G232" s="1126"/>
    </row>
    <row r="233" spans="5:7" ht="12.75">
      <c r="E233" s="1126"/>
      <c r="F233" s="1126"/>
      <c r="G233" s="1126"/>
    </row>
    <row r="234" spans="5:7" ht="12.75">
      <c r="E234" s="1126"/>
      <c r="F234" s="1126"/>
      <c r="G234" s="1126"/>
    </row>
    <row r="235" spans="5:7" ht="12.75">
      <c r="E235" s="1126"/>
      <c r="F235" s="1126"/>
      <c r="G235" s="1126"/>
    </row>
    <row r="236" spans="5:7" ht="12.75">
      <c r="E236" s="1126"/>
      <c r="F236" s="1126"/>
      <c r="G236" s="1126"/>
    </row>
    <row r="237" spans="5:7" ht="12.75">
      <c r="E237" s="1126"/>
      <c r="F237" s="1126"/>
      <c r="G237" s="1126"/>
    </row>
    <row r="238" spans="5:7" ht="12.75">
      <c r="E238" s="1126"/>
      <c r="F238" s="1126"/>
      <c r="G238" s="1126"/>
    </row>
    <row r="239" spans="5:7" ht="12.75">
      <c r="E239" s="1126"/>
      <c r="F239" s="1126"/>
      <c r="G239" s="1126"/>
    </row>
    <row r="240" spans="5:7" ht="12.75">
      <c r="E240" s="1126"/>
      <c r="F240" s="1126"/>
      <c r="G240" s="1126"/>
    </row>
    <row r="241" spans="5:7" ht="12.75">
      <c r="E241" s="1126"/>
      <c r="F241" s="1126"/>
      <c r="G241" s="1126"/>
    </row>
    <row r="242" spans="5:7" ht="12.75">
      <c r="E242" s="1126"/>
      <c r="F242" s="1126"/>
      <c r="G242" s="1126"/>
    </row>
    <row r="243" spans="5:7" ht="12.75">
      <c r="E243" s="1126"/>
      <c r="F243" s="1126"/>
      <c r="G243" s="1126"/>
    </row>
    <row r="244" spans="5:7" ht="12.75">
      <c r="E244" s="1126"/>
      <c r="F244" s="1126"/>
      <c r="G244" s="1126"/>
    </row>
    <row r="245" spans="5:7" ht="12.75">
      <c r="E245" s="1126"/>
      <c r="F245" s="1126"/>
      <c r="G245" s="1126"/>
    </row>
    <row r="246" spans="5:7" ht="12.75">
      <c r="E246" s="1126"/>
      <c r="F246" s="1126"/>
      <c r="G246" s="1126"/>
    </row>
    <row r="247" spans="5:7" ht="12.75">
      <c r="E247" s="1126"/>
      <c r="F247" s="1126"/>
      <c r="G247" s="1126"/>
    </row>
    <row r="248" spans="5:7" ht="12.75">
      <c r="E248" s="1126"/>
      <c r="F248" s="1126"/>
      <c r="G248" s="1126"/>
    </row>
    <row r="249" spans="5:7" ht="12.75">
      <c r="E249" s="1126"/>
      <c r="F249" s="1126"/>
      <c r="G249" s="1126"/>
    </row>
    <row r="250" spans="5:7" ht="12.75">
      <c r="E250" s="1126"/>
      <c r="F250" s="1126"/>
      <c r="G250" s="1126"/>
    </row>
    <row r="251" spans="5:7" ht="12.75">
      <c r="E251" s="1126"/>
      <c r="F251" s="1126"/>
      <c r="G251" s="1126"/>
    </row>
    <row r="252" spans="5:7" ht="12.75">
      <c r="E252" s="1126"/>
      <c r="F252" s="1126"/>
      <c r="G252" s="1126"/>
    </row>
    <row r="253" spans="5:7" ht="12.75">
      <c r="E253" s="1126"/>
      <c r="F253" s="1126"/>
      <c r="G253" s="1126"/>
    </row>
    <row r="254" spans="5:7" ht="12.75">
      <c r="E254" s="1126"/>
      <c r="F254" s="1126"/>
      <c r="G254" s="1126"/>
    </row>
    <row r="255" spans="5:7" ht="12.75">
      <c r="E255" s="1126"/>
      <c r="F255" s="1126"/>
      <c r="G255" s="1126"/>
    </row>
    <row r="256" spans="5:7" ht="12.75">
      <c r="E256" s="1126"/>
      <c r="F256" s="1126"/>
      <c r="G256" s="1126"/>
    </row>
    <row r="257" spans="5:7" ht="12.75">
      <c r="E257" s="1126"/>
      <c r="F257" s="1126"/>
      <c r="G257" s="1126"/>
    </row>
    <row r="258" spans="5:7" ht="12.75">
      <c r="E258" s="1126"/>
      <c r="F258" s="1126"/>
      <c r="G258" s="1126"/>
    </row>
    <row r="259" spans="5:7" ht="12.75">
      <c r="E259" s="1126"/>
      <c r="F259" s="1126"/>
      <c r="G259" s="1126"/>
    </row>
    <row r="260" spans="5:7" ht="12.75">
      <c r="E260" s="1126"/>
      <c r="F260" s="1126"/>
      <c r="G260" s="1126"/>
    </row>
    <row r="261" spans="5:7" ht="12.75">
      <c r="E261" s="1126"/>
      <c r="F261" s="1126"/>
      <c r="G261" s="1126"/>
    </row>
    <row r="262" spans="5:7" ht="12.75">
      <c r="E262" s="1126"/>
      <c r="F262" s="1126"/>
      <c r="G262" s="1126"/>
    </row>
    <row r="263" spans="5:7" ht="12.75">
      <c r="E263" s="1126"/>
      <c r="F263" s="1126"/>
      <c r="G263" s="1126"/>
    </row>
    <row r="264" spans="5:7" ht="12.75">
      <c r="E264" s="1126"/>
      <c r="F264" s="1126"/>
      <c r="G264" s="1126"/>
    </row>
    <row r="265" spans="5:7" ht="12.75">
      <c r="E265" s="1126"/>
      <c r="F265" s="1126"/>
      <c r="G265" s="1126"/>
    </row>
    <row r="266" spans="5:7" ht="12.75">
      <c r="E266" s="1126"/>
      <c r="F266" s="1126"/>
      <c r="G266" s="1126"/>
    </row>
    <row r="267" spans="5:7" ht="12.75">
      <c r="E267" s="1126"/>
      <c r="F267" s="1126"/>
      <c r="G267" s="1126"/>
    </row>
    <row r="268" spans="5:7" ht="12.75">
      <c r="E268" s="1126"/>
      <c r="F268" s="1126"/>
      <c r="G268" s="1126"/>
    </row>
    <row r="269" spans="5:7" ht="12.75">
      <c r="E269" s="1126"/>
      <c r="F269" s="1126"/>
      <c r="G269" s="1126"/>
    </row>
    <row r="270" spans="5:7" ht="12.75">
      <c r="E270" s="1126"/>
      <c r="F270" s="1126"/>
      <c r="G270" s="1126"/>
    </row>
    <row r="271" spans="5:7" ht="12.75">
      <c r="E271" s="1126"/>
      <c r="F271" s="1126"/>
      <c r="G271" s="1126"/>
    </row>
    <row r="272" spans="5:7" ht="12.75">
      <c r="E272" s="1126"/>
      <c r="F272" s="1126"/>
      <c r="G272" s="1126"/>
    </row>
    <row r="273" spans="5:7" ht="12.75">
      <c r="E273" s="1126"/>
      <c r="F273" s="1126"/>
      <c r="G273" s="1126"/>
    </row>
    <row r="274" spans="5:7" ht="12.75">
      <c r="E274" s="1126"/>
      <c r="F274" s="1126"/>
      <c r="G274" s="1126"/>
    </row>
    <row r="275" spans="5:7" ht="12.75">
      <c r="E275" s="1126"/>
      <c r="F275" s="1126"/>
      <c r="G275" s="1126"/>
    </row>
    <row r="276" spans="5:7" ht="12.75">
      <c r="E276" s="1126"/>
      <c r="F276" s="1126"/>
      <c r="G276" s="1126"/>
    </row>
    <row r="277" spans="5:7" ht="12.75">
      <c r="E277" s="1126"/>
      <c r="F277" s="1126"/>
      <c r="G277" s="1126"/>
    </row>
    <row r="278" spans="5:7" ht="12.75">
      <c r="E278" s="1126"/>
      <c r="F278" s="1126"/>
      <c r="G278" s="1126"/>
    </row>
    <row r="279" spans="5:7" ht="12.75">
      <c r="E279" s="1126"/>
      <c r="F279" s="1126"/>
      <c r="G279" s="1126"/>
    </row>
    <row r="280" spans="5:7" ht="12.75">
      <c r="E280" s="1126"/>
      <c r="F280" s="1126"/>
      <c r="G280" s="1126"/>
    </row>
    <row r="281" spans="5:7" ht="12.75">
      <c r="E281" s="1126"/>
      <c r="F281" s="1126"/>
      <c r="G281" s="1126"/>
    </row>
    <row r="282" spans="5:7" ht="12.75">
      <c r="E282" s="1126"/>
      <c r="F282" s="1126"/>
      <c r="G282" s="1126"/>
    </row>
    <row r="283" spans="5:7" ht="12.75">
      <c r="E283" s="1126"/>
      <c r="F283" s="1126"/>
      <c r="G283" s="1126"/>
    </row>
    <row r="284" spans="5:7" ht="12.75">
      <c r="E284" s="1126"/>
      <c r="F284" s="1126"/>
      <c r="G284" s="1126"/>
    </row>
    <row r="285" spans="5:7" ht="12.75">
      <c r="E285" s="1126"/>
      <c r="F285" s="1126"/>
      <c r="G285" s="1126"/>
    </row>
    <row r="286" spans="5:7" ht="12.75">
      <c r="E286" s="1126"/>
      <c r="F286" s="1126"/>
      <c r="G286" s="1126"/>
    </row>
    <row r="287" spans="5:7" ht="12.75">
      <c r="E287" s="1126"/>
      <c r="F287" s="1126"/>
      <c r="G287" s="1126"/>
    </row>
    <row r="288" spans="5:7" ht="12.75">
      <c r="E288" s="1126"/>
      <c r="F288" s="1126"/>
      <c r="G288" s="1126"/>
    </row>
    <row r="289" spans="5:7" ht="12.75">
      <c r="E289" s="1126"/>
      <c r="F289" s="1126"/>
      <c r="G289" s="1126"/>
    </row>
    <row r="290" spans="5:7" ht="12.75">
      <c r="E290" s="1126"/>
      <c r="F290" s="1126"/>
      <c r="G290" s="1126"/>
    </row>
    <row r="291" spans="5:7" ht="12.75">
      <c r="E291" s="1126"/>
      <c r="F291" s="1126"/>
      <c r="G291" s="1126"/>
    </row>
    <row r="292" spans="5:7" ht="12.75">
      <c r="E292" s="1126"/>
      <c r="F292" s="1126"/>
      <c r="G292" s="1126"/>
    </row>
    <row r="293" spans="5:7" ht="12.75">
      <c r="E293" s="1126"/>
      <c r="F293" s="1126"/>
      <c r="G293" s="1126"/>
    </row>
    <row r="294" spans="5:7" ht="12.75">
      <c r="E294" s="1126"/>
      <c r="F294" s="1126"/>
      <c r="G294" s="1126"/>
    </row>
    <row r="295" spans="5:7" ht="12.75">
      <c r="E295" s="1126"/>
      <c r="F295" s="1126"/>
      <c r="G295" s="1126"/>
    </row>
    <row r="296" spans="5:7" ht="12.75">
      <c r="E296" s="1126"/>
      <c r="F296" s="1126"/>
      <c r="G296" s="1126"/>
    </row>
    <row r="297" spans="5:7" ht="12.75">
      <c r="E297" s="1126"/>
      <c r="F297" s="1126"/>
      <c r="G297" s="1126"/>
    </row>
    <row r="298" spans="5:7" ht="12.75">
      <c r="E298" s="1126"/>
      <c r="F298" s="1126"/>
      <c r="G298" s="1126"/>
    </row>
    <row r="299" spans="5:7" ht="12.75">
      <c r="E299" s="1126"/>
      <c r="F299" s="1126"/>
      <c r="G299" s="1126"/>
    </row>
    <row r="300" spans="5:7" ht="12.75">
      <c r="E300" s="1126"/>
      <c r="F300" s="1126"/>
      <c r="G300" s="1126"/>
    </row>
    <row r="301" spans="5:7" ht="12.75">
      <c r="E301" s="1126"/>
      <c r="F301" s="1126"/>
      <c r="G301" s="1126"/>
    </row>
    <row r="302" spans="5:7" ht="12.75">
      <c r="E302" s="1126"/>
      <c r="F302" s="1126"/>
      <c r="G302" s="1126"/>
    </row>
    <row r="303" spans="5:7" ht="12.75">
      <c r="E303" s="1126"/>
      <c r="F303" s="1126"/>
      <c r="G303" s="1126"/>
    </row>
    <row r="304" spans="5:7" ht="12.75">
      <c r="E304" s="1126"/>
      <c r="F304" s="1126"/>
      <c r="G304" s="1126"/>
    </row>
    <row r="305" spans="5:7" ht="12.75">
      <c r="E305" s="1126"/>
      <c r="F305" s="1126"/>
      <c r="G305" s="1126"/>
    </row>
    <row r="306" spans="5:7" ht="12.75">
      <c r="E306" s="1126"/>
      <c r="F306" s="1126"/>
      <c r="G306" s="1126"/>
    </row>
    <row r="307" spans="5:7" ht="12.75">
      <c r="E307" s="1126"/>
      <c r="F307" s="1126"/>
      <c r="G307" s="1126"/>
    </row>
    <row r="308" spans="5:7" ht="12.75">
      <c r="E308" s="1126"/>
      <c r="F308" s="1126"/>
      <c r="G308" s="1126"/>
    </row>
    <row r="309" spans="5:7" ht="12.75">
      <c r="E309" s="1126"/>
      <c r="F309" s="1126"/>
      <c r="G309" s="1126"/>
    </row>
    <row r="310" spans="5:7" ht="12.75">
      <c r="E310" s="1126"/>
      <c r="F310" s="1126"/>
      <c r="G310" s="1126"/>
    </row>
    <row r="311" spans="5:7" ht="12.75">
      <c r="E311" s="1126"/>
      <c r="F311" s="1126"/>
      <c r="G311" s="1126"/>
    </row>
    <row r="312" spans="5:7" ht="12.75">
      <c r="E312" s="1126"/>
      <c r="F312" s="1126"/>
      <c r="G312" s="1126"/>
    </row>
    <row r="313" spans="5:7" ht="12.75">
      <c r="E313" s="1126"/>
      <c r="F313" s="1126"/>
      <c r="G313" s="1126"/>
    </row>
    <row r="314" spans="5:7" ht="12.75">
      <c r="E314" s="1126"/>
      <c r="F314" s="1126"/>
      <c r="G314" s="1126"/>
    </row>
    <row r="315" spans="5:7" ht="12.75">
      <c r="E315" s="1126"/>
      <c r="F315" s="1126"/>
      <c r="G315" s="1126"/>
    </row>
    <row r="316" spans="5:7" ht="12.75">
      <c r="E316" s="1126"/>
      <c r="F316" s="1126"/>
      <c r="G316" s="1126"/>
    </row>
    <row r="317" spans="5:7" ht="12.75">
      <c r="E317" s="1126"/>
      <c r="F317" s="1126"/>
      <c r="G317" s="1126"/>
    </row>
    <row r="318" spans="5:7" ht="12.75">
      <c r="E318" s="1126"/>
      <c r="F318" s="1126"/>
      <c r="G318" s="1126"/>
    </row>
    <row r="319" spans="5:7" ht="12.75">
      <c r="E319" s="1126"/>
      <c r="F319" s="1126"/>
      <c r="G319" s="1126"/>
    </row>
    <row r="320" spans="5:7" ht="12.75">
      <c r="E320" s="1126"/>
      <c r="F320" s="1126"/>
      <c r="G320" s="1126"/>
    </row>
    <row r="321" spans="5:7" ht="12.75">
      <c r="E321" s="1126"/>
      <c r="F321" s="1126"/>
      <c r="G321" s="1126"/>
    </row>
    <row r="322" spans="5:7" ht="12.75">
      <c r="E322" s="1126"/>
      <c r="F322" s="1126"/>
      <c r="G322" s="1126"/>
    </row>
    <row r="323" spans="5:7" ht="12.75">
      <c r="E323" s="1126"/>
      <c r="F323" s="1126"/>
      <c r="G323" s="1126"/>
    </row>
    <row r="324" spans="5:7" ht="12.75">
      <c r="E324" s="1126"/>
      <c r="F324" s="1126"/>
      <c r="G324" s="1126"/>
    </row>
    <row r="325" spans="5:7" ht="12.75">
      <c r="E325" s="1126"/>
      <c r="F325" s="1126"/>
      <c r="G325" s="1126"/>
    </row>
    <row r="326" spans="5:7" ht="12.75">
      <c r="E326" s="1126"/>
      <c r="F326" s="1126"/>
      <c r="G326" s="1126"/>
    </row>
    <row r="327" spans="5:7" ht="12.75">
      <c r="E327" s="1126"/>
      <c r="F327" s="1126"/>
      <c r="G327" s="1126"/>
    </row>
    <row r="328" spans="5:7" ht="12.75">
      <c r="E328" s="1126"/>
      <c r="F328" s="1126"/>
      <c r="G328" s="1126"/>
    </row>
    <row r="329" spans="5:7" ht="12.75">
      <c r="E329" s="1126"/>
      <c r="F329" s="1126"/>
      <c r="G329" s="1126"/>
    </row>
    <row r="330" spans="5:7" ht="12.75">
      <c r="E330" s="1126"/>
      <c r="F330" s="1126"/>
      <c r="G330" s="1126"/>
    </row>
    <row r="331" spans="5:7" ht="12.75">
      <c r="E331" s="1126"/>
      <c r="F331" s="1126"/>
      <c r="G331" s="1126"/>
    </row>
    <row r="332" spans="5:7" ht="12.75">
      <c r="E332" s="1126"/>
      <c r="F332" s="1126"/>
      <c r="G332" s="1126"/>
    </row>
    <row r="333" spans="5:7" ht="12.75">
      <c r="E333" s="1126"/>
      <c r="F333" s="1126"/>
      <c r="G333" s="1126"/>
    </row>
    <row r="334" spans="5:7" ht="12.75">
      <c r="E334" s="1126"/>
      <c r="F334" s="1126"/>
      <c r="G334" s="1126"/>
    </row>
    <row r="335" spans="5:7" ht="12.75">
      <c r="E335" s="1126"/>
      <c r="F335" s="1126"/>
      <c r="G335" s="1126"/>
    </row>
    <row r="336" spans="5:7" ht="12.75">
      <c r="E336" s="1126"/>
      <c r="F336" s="1126"/>
      <c r="G336" s="1126"/>
    </row>
    <row r="337" spans="5:7" ht="12.75">
      <c r="E337" s="1126"/>
      <c r="F337" s="1126"/>
      <c r="G337" s="1126"/>
    </row>
    <row r="338" spans="5:7" ht="12.75">
      <c r="E338" s="1126"/>
      <c r="F338" s="1126"/>
      <c r="G338" s="1126"/>
    </row>
    <row r="339" spans="5:7" ht="12.75">
      <c r="E339" s="1126"/>
      <c r="F339" s="1126"/>
      <c r="G339" s="1126"/>
    </row>
    <row r="340" spans="5:7" ht="12.75">
      <c r="E340" s="1126"/>
      <c r="F340" s="1126"/>
      <c r="G340" s="1126"/>
    </row>
    <row r="341" spans="5:7" ht="12.75">
      <c r="E341" s="1126"/>
      <c r="F341" s="1126"/>
      <c r="G341" s="1126"/>
    </row>
    <row r="342" spans="5:7" ht="12.75">
      <c r="E342" s="1126"/>
      <c r="F342" s="1126"/>
      <c r="G342" s="1126"/>
    </row>
    <row r="343" spans="5:7" ht="12.75">
      <c r="E343" s="1126"/>
      <c r="F343" s="1126"/>
      <c r="G343" s="1126"/>
    </row>
    <row r="344" spans="5:7" ht="12.75">
      <c r="E344" s="1126"/>
      <c r="F344" s="1126"/>
      <c r="G344" s="1126"/>
    </row>
    <row r="345" spans="5:7" ht="12.75">
      <c r="E345" s="1126"/>
      <c r="F345" s="1126"/>
      <c r="G345" s="1126"/>
    </row>
    <row r="346" spans="5:7" ht="12.75">
      <c r="E346" s="1126"/>
      <c r="F346" s="1126"/>
      <c r="G346" s="1126"/>
    </row>
    <row r="347" spans="5:7" ht="12.75">
      <c r="E347" s="1126"/>
      <c r="F347" s="1126"/>
      <c r="G347" s="1126"/>
    </row>
    <row r="348" spans="5:7" ht="12.75">
      <c r="E348" s="1126"/>
      <c r="F348" s="1126"/>
      <c r="G348" s="1126"/>
    </row>
    <row r="349" spans="5:7" ht="12.75">
      <c r="E349" s="1126"/>
      <c r="F349" s="1126"/>
      <c r="G349" s="1126"/>
    </row>
    <row r="350" spans="5:7" ht="12.75">
      <c r="E350" s="1126"/>
      <c r="F350" s="1126"/>
      <c r="G350" s="1126"/>
    </row>
    <row r="351" spans="5:7" ht="12.75">
      <c r="E351" s="1126"/>
      <c r="F351" s="1126"/>
      <c r="G351" s="1126"/>
    </row>
    <row r="352" spans="5:7" ht="12.75">
      <c r="E352" s="1126"/>
      <c r="F352" s="1126"/>
      <c r="G352" s="1126"/>
    </row>
    <row r="353" spans="5:7" ht="12.75">
      <c r="E353" s="1126"/>
      <c r="F353" s="1126"/>
      <c r="G353" s="1126"/>
    </row>
    <row r="354" spans="5:7" ht="12.75">
      <c r="E354" s="1126"/>
      <c r="F354" s="1126"/>
      <c r="G354" s="1126"/>
    </row>
    <row r="355" spans="5:7" ht="12.75">
      <c r="E355" s="1126"/>
      <c r="F355" s="1126"/>
      <c r="G355" s="1126"/>
    </row>
    <row r="356" spans="5:7" ht="12.75">
      <c r="E356" s="1126"/>
      <c r="F356" s="1126"/>
      <c r="G356" s="1126"/>
    </row>
    <row r="357" spans="5:7" ht="12.75">
      <c r="E357" s="1126"/>
      <c r="F357" s="1126"/>
      <c r="G357" s="1126"/>
    </row>
    <row r="358" spans="5:7" ht="12.75">
      <c r="E358" s="1126"/>
      <c r="F358" s="1126"/>
      <c r="G358" s="1126"/>
    </row>
    <row r="359" spans="5:7" ht="12.75">
      <c r="E359" s="1126"/>
      <c r="F359" s="1126"/>
      <c r="G359" s="1126"/>
    </row>
    <row r="360" spans="5:7" ht="12.75">
      <c r="E360" s="1126"/>
      <c r="F360" s="1126"/>
      <c r="G360" s="1126"/>
    </row>
    <row r="361" spans="5:7" ht="12.75">
      <c r="E361" s="1126"/>
      <c r="F361" s="1126"/>
      <c r="G361" s="1126"/>
    </row>
    <row r="362" spans="5:7" ht="12.75">
      <c r="E362" s="1126"/>
      <c r="F362" s="1126"/>
      <c r="G362" s="1126"/>
    </row>
    <row r="363" spans="5:7" ht="12.75">
      <c r="E363" s="1126"/>
      <c r="F363" s="1126"/>
      <c r="G363" s="1126"/>
    </row>
    <row r="364" spans="5:7" ht="12.75">
      <c r="E364" s="1126"/>
      <c r="F364" s="1126"/>
      <c r="G364" s="1126"/>
    </row>
    <row r="365" spans="5:7" ht="12.75">
      <c r="E365" s="1126"/>
      <c r="F365" s="1126"/>
      <c r="G365" s="1126"/>
    </row>
    <row r="366" spans="5:7" ht="12.75">
      <c r="E366" s="1126"/>
      <c r="F366" s="1126"/>
      <c r="G366" s="1126"/>
    </row>
    <row r="367" spans="5:7" ht="12.75">
      <c r="E367" s="1126"/>
      <c r="F367" s="1126"/>
      <c r="G367" s="1126"/>
    </row>
    <row r="368" spans="5:7" ht="12.75">
      <c r="E368" s="1126"/>
      <c r="F368" s="1126"/>
      <c r="G368" s="1126"/>
    </row>
    <row r="369" spans="5:7" ht="12.75">
      <c r="E369" s="1126"/>
      <c r="F369" s="1126"/>
      <c r="G369" s="1126"/>
    </row>
    <row r="370" spans="5:7" ht="12.75">
      <c r="E370" s="1126"/>
      <c r="F370" s="1126"/>
      <c r="G370" s="1126"/>
    </row>
    <row r="371" spans="5:7" ht="12.75">
      <c r="E371" s="1126"/>
      <c r="F371" s="1126"/>
      <c r="G371" s="1126"/>
    </row>
    <row r="372" spans="5:7" ht="12.75">
      <c r="E372" s="1126"/>
      <c r="F372" s="1126"/>
      <c r="G372" s="1126"/>
    </row>
    <row r="373" spans="5:7" ht="12.75">
      <c r="E373" s="1126"/>
      <c r="F373" s="1126"/>
      <c r="G373" s="1126"/>
    </row>
    <row r="374" spans="5:7" ht="12.75">
      <c r="E374" s="1126"/>
      <c r="F374" s="1126"/>
      <c r="G374" s="1126"/>
    </row>
    <row r="375" spans="5:7" ht="12.75">
      <c r="E375" s="1126"/>
      <c r="F375" s="1126"/>
      <c r="G375" s="1126"/>
    </row>
    <row r="376" spans="5:7" ht="12.75">
      <c r="E376" s="1126"/>
      <c r="F376" s="1126"/>
      <c r="G376" s="1126"/>
    </row>
    <row r="377" spans="5:7" ht="12.75">
      <c r="E377" s="1126"/>
      <c r="F377" s="1126"/>
      <c r="G377" s="1126"/>
    </row>
    <row r="378" spans="5:7" ht="12.75">
      <c r="E378" s="1126"/>
      <c r="F378" s="1126"/>
      <c r="G378" s="1126"/>
    </row>
    <row r="379" spans="5:7" ht="12.75">
      <c r="E379" s="1126"/>
      <c r="F379" s="1126"/>
      <c r="G379" s="1126"/>
    </row>
    <row r="380" spans="5:7" ht="12.75">
      <c r="E380" s="1126"/>
      <c r="F380" s="1126"/>
      <c r="G380" s="1126"/>
    </row>
    <row r="381" spans="5:7" ht="12.75">
      <c r="E381" s="1126"/>
      <c r="F381" s="1126"/>
      <c r="G381" s="1126"/>
    </row>
    <row r="382" spans="5:7" ht="12.75">
      <c r="E382" s="1126"/>
      <c r="F382" s="1126"/>
      <c r="G382" s="1126"/>
    </row>
    <row r="383" spans="5:7" ht="12.75">
      <c r="E383" s="1126"/>
      <c r="F383" s="1126"/>
      <c r="G383" s="1126"/>
    </row>
    <row r="384" spans="5:7" ht="12.75">
      <c r="E384" s="1126"/>
      <c r="F384" s="1126"/>
      <c r="G384" s="1126"/>
    </row>
    <row r="385" spans="5:7" ht="12.75">
      <c r="E385" s="1126"/>
      <c r="F385" s="1126"/>
      <c r="G385" s="1126"/>
    </row>
    <row r="386" spans="5:7" ht="12.75">
      <c r="E386" s="1126"/>
      <c r="F386" s="1126"/>
      <c r="G386" s="1126"/>
    </row>
    <row r="387" spans="5:7" ht="12.75">
      <c r="E387" s="1126"/>
      <c r="F387" s="1126"/>
      <c r="G387" s="1126"/>
    </row>
    <row r="388" spans="5:7" ht="12.75">
      <c r="E388" s="1126"/>
      <c r="F388" s="1126"/>
      <c r="G388" s="1126"/>
    </row>
    <row r="389" spans="5:7" ht="12.75">
      <c r="E389" s="1126"/>
      <c r="F389" s="1126"/>
      <c r="G389" s="1126"/>
    </row>
    <row r="390" spans="5:7" ht="12.75">
      <c r="E390" s="1126"/>
      <c r="F390" s="1126"/>
      <c r="G390" s="1126"/>
    </row>
    <row r="391" spans="5:7" ht="12.75">
      <c r="E391" s="1126"/>
      <c r="F391" s="1126"/>
      <c r="G391" s="1126"/>
    </row>
    <row r="392" spans="5:7" ht="12.75">
      <c r="E392" s="1126"/>
      <c r="F392" s="1126"/>
      <c r="G392" s="1126"/>
    </row>
    <row r="393" spans="5:7" ht="12.75">
      <c r="E393" s="1126"/>
      <c r="F393" s="1126"/>
      <c r="G393" s="1126"/>
    </row>
    <row r="394" spans="5:7" ht="12.75">
      <c r="E394" s="1126"/>
      <c r="F394" s="1126"/>
      <c r="G394" s="1126"/>
    </row>
    <row r="395" spans="5:7" ht="12.75">
      <c r="E395" s="1126"/>
      <c r="F395" s="1126"/>
      <c r="G395" s="1126"/>
    </row>
    <row r="396" spans="5:7" ht="12.75">
      <c r="E396" s="1126"/>
      <c r="F396" s="1126"/>
      <c r="G396" s="1126"/>
    </row>
    <row r="397" spans="5:7" ht="12.75">
      <c r="E397" s="1126"/>
      <c r="F397" s="1126"/>
      <c r="G397" s="1126"/>
    </row>
    <row r="398" spans="5:7" ht="12.75">
      <c r="E398" s="1126"/>
      <c r="F398" s="1126"/>
      <c r="G398" s="1126"/>
    </row>
    <row r="399" spans="5:7" ht="12.75">
      <c r="E399" s="1126"/>
      <c r="F399" s="1126"/>
      <c r="G399" s="1126"/>
    </row>
    <row r="400" spans="5:7" ht="12.75">
      <c r="E400" s="1126"/>
      <c r="F400" s="1126"/>
      <c r="G400" s="1126"/>
    </row>
    <row r="401" spans="5:7" ht="12.75">
      <c r="E401" s="1126"/>
      <c r="F401" s="1126"/>
      <c r="G401" s="1126"/>
    </row>
    <row r="402" spans="5:7" ht="12.75">
      <c r="E402" s="1126"/>
      <c r="F402" s="1126"/>
      <c r="G402" s="1126"/>
    </row>
    <row r="403" spans="5:7" ht="12.75">
      <c r="E403" s="1126"/>
      <c r="F403" s="1126"/>
      <c r="G403" s="1126"/>
    </row>
    <row r="404" spans="5:7" ht="12.75">
      <c r="E404" s="1126"/>
      <c r="F404" s="1126"/>
      <c r="G404" s="1126"/>
    </row>
    <row r="405" spans="5:7" ht="12.75">
      <c r="E405" s="1126"/>
      <c r="F405" s="1126"/>
      <c r="G405" s="1126"/>
    </row>
    <row r="406" spans="5:7" ht="12.75">
      <c r="E406" s="1126"/>
      <c r="F406" s="1126"/>
      <c r="G406" s="1126"/>
    </row>
    <row r="407" spans="5:7" ht="12.75">
      <c r="E407" s="1126"/>
      <c r="F407" s="1126"/>
      <c r="G407" s="1126"/>
    </row>
    <row r="408" spans="5:7" ht="12.75">
      <c r="E408" s="1126"/>
      <c r="F408" s="1126"/>
      <c r="G408" s="1126"/>
    </row>
    <row r="409" spans="5:7" ht="12.75">
      <c r="E409" s="1126"/>
      <c r="F409" s="1126"/>
      <c r="G409" s="1126"/>
    </row>
    <row r="410" spans="5:7" ht="12.75">
      <c r="E410" s="1126"/>
      <c r="F410" s="1126"/>
      <c r="G410" s="1126"/>
    </row>
    <row r="411" spans="5:7" ht="12.75">
      <c r="E411" s="1126"/>
      <c r="F411" s="1126"/>
      <c r="G411" s="1126"/>
    </row>
    <row r="412" spans="5:7" ht="12.75">
      <c r="E412" s="1126"/>
      <c r="F412" s="1126"/>
      <c r="G412" s="1126"/>
    </row>
    <row r="413" spans="5:7" ht="12.75">
      <c r="E413" s="1126"/>
      <c r="F413" s="1126"/>
      <c r="G413" s="1126"/>
    </row>
    <row r="414" spans="5:7" ht="12.75">
      <c r="E414" s="1126"/>
      <c r="F414" s="1126"/>
      <c r="G414" s="1126"/>
    </row>
    <row r="415" spans="5:7" ht="12.75">
      <c r="E415" s="1126"/>
      <c r="F415" s="1126"/>
      <c r="G415" s="1126"/>
    </row>
    <row r="416" spans="5:7" ht="12.75">
      <c r="E416" s="1126"/>
      <c r="F416" s="1126"/>
      <c r="G416" s="1126"/>
    </row>
    <row r="417" spans="5:7" ht="12.75">
      <c r="E417" s="1126"/>
      <c r="F417" s="1126"/>
      <c r="G417" s="1126"/>
    </row>
    <row r="418" spans="5:7" ht="12.75">
      <c r="E418" s="1126"/>
      <c r="F418" s="1126"/>
      <c r="G418" s="1126"/>
    </row>
    <row r="419" spans="5:7" ht="12.75">
      <c r="E419" s="1126"/>
      <c r="F419" s="1126"/>
      <c r="G419" s="1126"/>
    </row>
    <row r="420" spans="5:7" ht="12.75">
      <c r="E420" s="1126"/>
      <c r="F420" s="1126"/>
      <c r="G420" s="1126"/>
    </row>
    <row r="421" spans="5:7" ht="12.75">
      <c r="E421" s="1126"/>
      <c r="F421" s="1126"/>
      <c r="G421" s="1126"/>
    </row>
    <row r="422" spans="5:7" ht="12.75">
      <c r="E422" s="1126"/>
      <c r="F422" s="1126"/>
      <c r="G422" s="1126"/>
    </row>
    <row r="423" spans="5:7" ht="12.75">
      <c r="E423" s="1126"/>
      <c r="F423" s="1126"/>
      <c r="G423" s="1126"/>
    </row>
    <row r="424" spans="5:7" ht="12.75">
      <c r="E424" s="1126"/>
      <c r="F424" s="1126"/>
      <c r="G424" s="1126"/>
    </row>
    <row r="425" spans="5:7" ht="12.75">
      <c r="E425" s="1126"/>
      <c r="F425" s="1126"/>
      <c r="G425" s="1126"/>
    </row>
    <row r="426" spans="5:7" ht="12.75">
      <c r="E426" s="1126"/>
      <c r="F426" s="1126"/>
      <c r="G426" s="1126"/>
    </row>
    <row r="427" spans="5:7" ht="12.75">
      <c r="E427" s="1126"/>
      <c r="F427" s="1126"/>
      <c r="G427" s="1126"/>
    </row>
    <row r="428" spans="5:7" ht="12.75">
      <c r="E428" s="1126"/>
      <c r="F428" s="1126"/>
      <c r="G428" s="1126"/>
    </row>
    <row r="429" spans="5:7" ht="12.75">
      <c r="E429" s="1126"/>
      <c r="F429" s="1126"/>
      <c r="G429" s="1126"/>
    </row>
    <row r="430" spans="5:7" ht="12.75">
      <c r="E430" s="1126"/>
      <c r="F430" s="1126"/>
      <c r="G430" s="1126"/>
    </row>
    <row r="431" spans="5:7" ht="12.75">
      <c r="E431" s="1126"/>
      <c r="F431" s="1126"/>
      <c r="G431" s="1126"/>
    </row>
    <row r="432" spans="5:7" ht="12.75">
      <c r="E432" s="1126"/>
      <c r="F432" s="1126"/>
      <c r="G432" s="1126"/>
    </row>
    <row r="433" spans="5:7" ht="12.75">
      <c r="E433" s="1126"/>
      <c r="F433" s="1126"/>
      <c r="G433" s="1126"/>
    </row>
    <row r="434" spans="5:7" ht="12.75">
      <c r="E434" s="1126"/>
      <c r="F434" s="1126"/>
      <c r="G434" s="1126"/>
    </row>
    <row r="435" spans="5:7" ht="12.75">
      <c r="E435" s="1126"/>
      <c r="F435" s="1126"/>
      <c r="G435" s="1126"/>
    </row>
    <row r="436" spans="5:7" ht="12.75">
      <c r="E436" s="1126"/>
      <c r="F436" s="1126"/>
      <c r="G436" s="1126"/>
    </row>
    <row r="437" spans="5:7" ht="12.75">
      <c r="E437" s="1126"/>
      <c r="F437" s="1126"/>
      <c r="G437" s="1126"/>
    </row>
    <row r="438" spans="5:7" ht="12.75">
      <c r="E438" s="1126"/>
      <c r="F438" s="1126"/>
      <c r="G438" s="1126"/>
    </row>
    <row r="439" spans="5:7" ht="12.75">
      <c r="E439" s="1126"/>
      <c r="F439" s="1126"/>
      <c r="G439" s="1126"/>
    </row>
    <row r="440" spans="5:7" ht="12.75">
      <c r="E440" s="1126"/>
      <c r="F440" s="1126"/>
      <c r="G440" s="1126"/>
    </row>
    <row r="441" spans="5:7" ht="12.75">
      <c r="E441" s="1126"/>
      <c r="F441" s="1126"/>
      <c r="G441" s="1126"/>
    </row>
    <row r="442" spans="5:7" ht="12.75">
      <c r="E442" s="1126"/>
      <c r="F442" s="1126"/>
      <c r="G442" s="1126"/>
    </row>
    <row r="443" spans="5:7" ht="12.75">
      <c r="E443" s="1126"/>
      <c r="F443" s="1126"/>
      <c r="G443" s="1126"/>
    </row>
    <row r="444" spans="5:7" ht="12.75">
      <c r="E444" s="1126"/>
      <c r="F444" s="1126"/>
      <c r="G444" s="1126"/>
    </row>
    <row r="445" spans="5:7" ht="12.75">
      <c r="E445" s="1126"/>
      <c r="F445" s="1126"/>
      <c r="G445" s="1126"/>
    </row>
    <row r="446" spans="5:7" ht="12.75">
      <c r="E446" s="1126"/>
      <c r="F446" s="1126"/>
      <c r="G446" s="1126"/>
    </row>
    <row r="447" spans="5:7" ht="12.75">
      <c r="E447" s="1126"/>
      <c r="F447" s="1126"/>
      <c r="G447" s="1126"/>
    </row>
    <row r="448" spans="5:7" ht="12.75">
      <c r="E448" s="1126"/>
      <c r="F448" s="1126"/>
      <c r="G448" s="1126"/>
    </row>
    <row r="449" spans="5:7" ht="12.75">
      <c r="E449" s="1126"/>
      <c r="F449" s="1126"/>
      <c r="G449" s="1126"/>
    </row>
    <row r="450" spans="5:7" ht="12.75">
      <c r="E450" s="1126"/>
      <c r="F450" s="1126"/>
      <c r="G450" s="1126"/>
    </row>
    <row r="451" spans="5:7" ht="12.75">
      <c r="E451" s="1126"/>
      <c r="F451" s="1126"/>
      <c r="G451" s="1126"/>
    </row>
    <row r="452" spans="5:7" ht="12.75">
      <c r="E452" s="1126"/>
      <c r="F452" s="1126"/>
      <c r="G452" s="1126"/>
    </row>
    <row r="453" spans="5:7" ht="12.75">
      <c r="E453" s="1126"/>
      <c r="F453" s="1126"/>
      <c r="G453" s="1126"/>
    </row>
    <row r="454" spans="5:7" ht="12.75">
      <c r="E454" s="1126"/>
      <c r="F454" s="1126"/>
      <c r="G454" s="1126"/>
    </row>
    <row r="455" spans="5:7" ht="12.75">
      <c r="E455" s="1126"/>
      <c r="F455" s="1126"/>
      <c r="G455" s="1126"/>
    </row>
    <row r="456" spans="5:7" ht="12.75">
      <c r="E456" s="1126"/>
      <c r="F456" s="1126"/>
      <c r="G456" s="1126"/>
    </row>
    <row r="457" spans="5:7" ht="12.75">
      <c r="E457" s="1126"/>
      <c r="F457" s="1126"/>
      <c r="G457" s="1126"/>
    </row>
    <row r="458" spans="5:7" ht="12.75">
      <c r="E458" s="1126"/>
      <c r="F458" s="1126"/>
      <c r="G458" s="1126"/>
    </row>
    <row r="459" spans="5:7" ht="12.75">
      <c r="E459" s="1126"/>
      <c r="F459" s="1126"/>
      <c r="G459" s="1126"/>
    </row>
    <row r="460" spans="5:7" ht="12.75">
      <c r="E460" s="1126"/>
      <c r="F460" s="1126"/>
      <c r="G460" s="1126"/>
    </row>
    <row r="461" spans="5:7" ht="12.75">
      <c r="E461" s="1126"/>
      <c r="F461" s="1126"/>
      <c r="G461" s="1126"/>
    </row>
    <row r="462" spans="5:7" ht="12.75">
      <c r="E462" s="1126"/>
      <c r="F462" s="1126"/>
      <c r="G462" s="1126"/>
    </row>
    <row r="463" spans="5:7" ht="12.75">
      <c r="E463" s="1126"/>
      <c r="F463" s="1126"/>
      <c r="G463" s="1126"/>
    </row>
    <row r="464" spans="5:7" ht="12.75">
      <c r="E464" s="1126"/>
      <c r="F464" s="1126"/>
      <c r="G464" s="1126"/>
    </row>
    <row r="465" spans="5:7" ht="12.75">
      <c r="E465" s="1126"/>
      <c r="F465" s="1126"/>
      <c r="G465" s="1126"/>
    </row>
    <row r="466" spans="5:7" ht="12.75">
      <c r="E466" s="1126"/>
      <c r="F466" s="1126"/>
      <c r="G466" s="1126"/>
    </row>
    <row r="467" spans="5:7" ht="12.75">
      <c r="E467" s="1126"/>
      <c r="F467" s="1126"/>
      <c r="G467" s="1126"/>
    </row>
    <row r="468" spans="5:7" ht="12.75">
      <c r="E468" s="1126"/>
      <c r="F468" s="1126"/>
      <c r="G468" s="1126"/>
    </row>
    <row r="469" spans="5:7" ht="12.75">
      <c r="E469" s="1126"/>
      <c r="F469" s="1126"/>
      <c r="G469" s="1126"/>
    </row>
    <row r="470" spans="5:7" ht="12.75">
      <c r="E470" s="1126"/>
      <c r="F470" s="1126"/>
      <c r="G470" s="1126"/>
    </row>
    <row r="471" spans="5:7" ht="12.75">
      <c r="E471" s="1126"/>
      <c r="F471" s="1126"/>
      <c r="G471" s="1126"/>
    </row>
    <row r="472" spans="5:7" ht="12.75">
      <c r="E472" s="1126"/>
      <c r="F472" s="1126"/>
      <c r="G472" s="1126"/>
    </row>
    <row r="473" spans="5:7" ht="12.75">
      <c r="E473" s="1126"/>
      <c r="F473" s="1126"/>
      <c r="G473" s="1126"/>
    </row>
    <row r="474" spans="5:7" ht="12.75">
      <c r="E474" s="1126"/>
      <c r="F474" s="1126"/>
      <c r="G474" s="1126"/>
    </row>
    <row r="475" spans="5:7" ht="12.75">
      <c r="E475" s="1126"/>
      <c r="F475" s="1126"/>
      <c r="G475" s="1126"/>
    </row>
    <row r="476" spans="5:7" ht="12.75">
      <c r="E476" s="1126"/>
      <c r="F476" s="1126"/>
      <c r="G476" s="1126"/>
    </row>
    <row r="477" spans="5:7" ht="12.75">
      <c r="E477" s="1126"/>
      <c r="F477" s="1126"/>
      <c r="G477" s="1126"/>
    </row>
    <row r="478" spans="5:7" ht="12.75">
      <c r="E478" s="1126"/>
      <c r="F478" s="1126"/>
      <c r="G478" s="1126"/>
    </row>
    <row r="479" spans="5:7" ht="12.75">
      <c r="E479" s="1126"/>
      <c r="F479" s="1126"/>
      <c r="G479" s="1126"/>
    </row>
    <row r="480" spans="5:7" ht="12.75">
      <c r="E480" s="1126"/>
      <c r="F480" s="1126"/>
      <c r="G480" s="1126"/>
    </row>
    <row r="481" spans="5:7" ht="12.75">
      <c r="E481" s="1126"/>
      <c r="F481" s="1126"/>
      <c r="G481" s="1126"/>
    </row>
    <row r="482" spans="5:7" ht="12.75">
      <c r="E482" s="1126"/>
      <c r="F482" s="1126"/>
      <c r="G482" s="1126"/>
    </row>
    <row r="483" spans="5:7" ht="12.75">
      <c r="E483" s="1126"/>
      <c r="F483" s="1126"/>
      <c r="G483" s="1126"/>
    </row>
    <row r="484" spans="5:7" ht="12.75">
      <c r="E484" s="1126"/>
      <c r="F484" s="1126"/>
      <c r="G484" s="1126"/>
    </row>
    <row r="485" spans="5:7" ht="12.75">
      <c r="E485" s="1126"/>
      <c r="F485" s="1126"/>
      <c r="G485" s="1126"/>
    </row>
    <row r="486" spans="5:7" ht="12.75">
      <c r="E486" s="1126"/>
      <c r="F486" s="1126"/>
      <c r="G486" s="1126"/>
    </row>
    <row r="487" spans="5:7" ht="12.75">
      <c r="E487" s="1126"/>
      <c r="F487" s="1126"/>
      <c r="G487" s="1126"/>
    </row>
    <row r="488" spans="5:7" ht="12.75">
      <c r="E488" s="1126"/>
      <c r="F488" s="1126"/>
      <c r="G488" s="1126"/>
    </row>
    <row r="489" spans="5:7" ht="12.75">
      <c r="E489" s="1126"/>
      <c r="F489" s="1126"/>
      <c r="G489" s="1126"/>
    </row>
    <row r="490" spans="5:7" ht="12.75">
      <c r="E490" s="1126"/>
      <c r="F490" s="1126"/>
      <c r="G490" s="1126"/>
    </row>
    <row r="491" spans="5:7" ht="12.75">
      <c r="E491" s="1126"/>
      <c r="F491" s="1126"/>
      <c r="G491" s="1126"/>
    </row>
    <row r="492" spans="5:7" ht="12.75">
      <c r="E492" s="1126"/>
      <c r="F492" s="1126"/>
      <c r="G492" s="1126"/>
    </row>
    <row r="493" spans="5:7" ht="12.75">
      <c r="E493" s="1126"/>
      <c r="F493" s="1126"/>
      <c r="G493" s="1126"/>
    </row>
    <row r="494" spans="5:7" ht="12.75">
      <c r="E494" s="1126"/>
      <c r="F494" s="1126"/>
      <c r="G494" s="1126"/>
    </row>
    <row r="495" spans="5:7" ht="12.75">
      <c r="E495" s="1126"/>
      <c r="F495" s="1126"/>
      <c r="G495" s="1126"/>
    </row>
    <row r="496" spans="5:7" ht="12.75">
      <c r="E496" s="1126"/>
      <c r="F496" s="1126"/>
      <c r="G496" s="1126"/>
    </row>
    <row r="497" spans="5:7" ht="12.75">
      <c r="E497" s="1126"/>
      <c r="F497" s="1126"/>
      <c r="G497" s="1126"/>
    </row>
    <row r="498" spans="5:7" ht="12.75">
      <c r="E498" s="1126"/>
      <c r="F498" s="1126"/>
      <c r="G498" s="1126"/>
    </row>
    <row r="499" spans="5:7" ht="12.75">
      <c r="E499" s="1126"/>
      <c r="F499" s="1126"/>
      <c r="G499" s="1126"/>
    </row>
    <row r="500" spans="5:7" ht="12.75">
      <c r="E500" s="1126"/>
      <c r="F500" s="1126"/>
      <c r="G500" s="1126"/>
    </row>
    <row r="501" spans="5:7" ht="12.75">
      <c r="E501" s="1126"/>
      <c r="F501" s="1126"/>
      <c r="G501" s="1126"/>
    </row>
    <row r="502" spans="5:7" ht="12.75">
      <c r="E502" s="1126"/>
      <c r="F502" s="1126"/>
      <c r="G502" s="1126"/>
    </row>
    <row r="503" spans="5:7" ht="12.75">
      <c r="E503" s="1126"/>
      <c r="F503" s="1126"/>
      <c r="G503" s="1126"/>
    </row>
    <row r="504" spans="5:7" ht="12.75">
      <c r="E504" s="1126"/>
      <c r="F504" s="1126"/>
      <c r="G504" s="1126"/>
    </row>
    <row r="505" spans="5:7" ht="12.75">
      <c r="E505" s="1126"/>
      <c r="F505" s="1126"/>
      <c r="G505" s="1126"/>
    </row>
    <row r="506" spans="5:7" ht="12.75">
      <c r="E506" s="1126"/>
      <c r="F506" s="1126"/>
      <c r="G506" s="1126"/>
    </row>
    <row r="507" spans="5:7" ht="12.75">
      <c r="E507" s="1126"/>
      <c r="F507" s="1126"/>
      <c r="G507" s="1126"/>
    </row>
    <row r="508" spans="5:7" ht="12.75">
      <c r="E508" s="1126"/>
      <c r="F508" s="1126"/>
      <c r="G508" s="1126"/>
    </row>
    <row r="509" spans="5:7" ht="12.75">
      <c r="E509" s="1126"/>
      <c r="F509" s="1126"/>
      <c r="G509" s="1126"/>
    </row>
    <row r="510" spans="5:7" ht="12.75">
      <c r="E510" s="1126"/>
      <c r="F510" s="1126"/>
      <c r="G510" s="1126"/>
    </row>
    <row r="511" spans="5:7" ht="12.75">
      <c r="E511" s="1126"/>
      <c r="F511" s="1126"/>
      <c r="G511" s="1126"/>
    </row>
    <row r="512" spans="5:7" ht="12.75">
      <c r="E512" s="1126"/>
      <c r="F512" s="1126"/>
      <c r="G512" s="1126"/>
    </row>
    <row r="513" spans="5:7" ht="12.75">
      <c r="E513" s="1126"/>
      <c r="F513" s="1126"/>
      <c r="G513" s="1126"/>
    </row>
    <row r="514" spans="5:7" ht="12.75">
      <c r="E514" s="1126"/>
      <c r="F514" s="1126"/>
      <c r="G514" s="1126"/>
    </row>
    <row r="515" spans="5:7" ht="12.75">
      <c r="E515" s="1126"/>
      <c r="F515" s="1126"/>
      <c r="G515" s="1126"/>
    </row>
    <row r="516" spans="5:7" ht="12.75">
      <c r="E516" s="1126"/>
      <c r="F516" s="1126"/>
      <c r="G516" s="1126"/>
    </row>
    <row r="517" spans="5:7" ht="12.75">
      <c r="E517" s="1126"/>
      <c r="F517" s="1126"/>
      <c r="G517" s="1126"/>
    </row>
    <row r="518" spans="5:7" ht="12.75">
      <c r="E518" s="1126"/>
      <c r="F518" s="1126"/>
      <c r="G518" s="1126"/>
    </row>
    <row r="519" spans="5:7" ht="12.75">
      <c r="E519" s="1126"/>
      <c r="F519" s="1126"/>
      <c r="G519" s="1126"/>
    </row>
    <row r="520" spans="5:7" ht="12.75">
      <c r="E520" s="1126"/>
      <c r="F520" s="1126"/>
      <c r="G520" s="1126"/>
    </row>
    <row r="521" spans="5:7" ht="12.75">
      <c r="E521" s="1126"/>
      <c r="F521" s="1126"/>
      <c r="G521" s="1126"/>
    </row>
    <row r="522" spans="5:7" ht="12.75">
      <c r="E522" s="1126"/>
      <c r="F522" s="1126"/>
      <c r="G522" s="1126"/>
    </row>
    <row r="523" spans="5:7" ht="12.75">
      <c r="E523" s="1126"/>
      <c r="F523" s="1126"/>
      <c r="G523" s="1126"/>
    </row>
    <row r="524" spans="5:7" ht="12.75">
      <c r="E524" s="1126"/>
      <c r="F524" s="1126"/>
      <c r="G524" s="1126"/>
    </row>
    <row r="525" spans="5:7" ht="12.75">
      <c r="E525" s="1126"/>
      <c r="F525" s="1126"/>
      <c r="G525" s="1126"/>
    </row>
    <row r="526" spans="5:7" ht="12.75">
      <c r="E526" s="1126"/>
      <c r="F526" s="1126"/>
      <c r="G526" s="1126"/>
    </row>
    <row r="527" spans="5:7" ht="12.75">
      <c r="E527" s="1126"/>
      <c r="F527" s="1126"/>
      <c r="G527" s="1126"/>
    </row>
    <row r="528" spans="5:7" ht="12.75">
      <c r="E528" s="1126"/>
      <c r="F528" s="1126"/>
      <c r="G528" s="1126"/>
    </row>
    <row r="529" spans="5:7" ht="12.75">
      <c r="E529" s="1126"/>
      <c r="F529" s="1126"/>
      <c r="G529" s="1126"/>
    </row>
    <row r="530" spans="5:7" ht="12.75">
      <c r="E530" s="1126"/>
      <c r="F530" s="1126"/>
      <c r="G530" s="1126"/>
    </row>
    <row r="531" spans="5:7" ht="12.75">
      <c r="E531" s="1126"/>
      <c r="F531" s="1126"/>
      <c r="G531" s="1126"/>
    </row>
    <row r="532" spans="5:7" ht="12.75">
      <c r="E532" s="1126"/>
      <c r="F532" s="1126"/>
      <c r="G532" s="1126"/>
    </row>
    <row r="533" spans="5:7" ht="12.75">
      <c r="E533" s="1126"/>
      <c r="F533" s="1126"/>
      <c r="G533" s="1126"/>
    </row>
    <row r="534" spans="5:7" ht="12.75">
      <c r="E534" s="1126"/>
      <c r="F534" s="1126"/>
      <c r="G534" s="1126"/>
    </row>
    <row r="535" spans="5:7" ht="12.75">
      <c r="E535" s="1126"/>
      <c r="F535" s="1126"/>
      <c r="G535" s="1126"/>
    </row>
    <row r="536" spans="5:7" ht="12.75">
      <c r="E536" s="1126"/>
      <c r="F536" s="1126"/>
      <c r="G536" s="1126"/>
    </row>
    <row r="537" spans="5:7" ht="12.75">
      <c r="E537" s="1126"/>
      <c r="F537" s="1126"/>
      <c r="G537" s="1126"/>
    </row>
    <row r="538" spans="5:7" ht="12.75">
      <c r="E538" s="1126"/>
      <c r="F538" s="1126"/>
      <c r="G538" s="1126"/>
    </row>
    <row r="539" spans="5:7" ht="12.75">
      <c r="E539" s="1126"/>
      <c r="F539" s="1126"/>
      <c r="G539" s="1126"/>
    </row>
    <row r="540" spans="5:7" ht="12.75">
      <c r="E540" s="1126"/>
      <c r="F540" s="1126"/>
      <c r="G540" s="1126"/>
    </row>
    <row r="541" spans="5:7" ht="12.75">
      <c r="E541" s="1126"/>
      <c r="F541" s="1126"/>
      <c r="G541" s="1126"/>
    </row>
    <row r="542" spans="5:7" ht="12.75">
      <c r="E542" s="1126"/>
      <c r="F542" s="1126"/>
      <c r="G542" s="1126"/>
    </row>
    <row r="543" spans="5:7" ht="12.75">
      <c r="E543" s="1126"/>
      <c r="F543" s="1126"/>
      <c r="G543" s="1126"/>
    </row>
    <row r="544" spans="5:7" ht="12.75">
      <c r="E544" s="1126"/>
      <c r="F544" s="1126"/>
      <c r="G544" s="1126"/>
    </row>
    <row r="545" spans="5:7" ht="12.75">
      <c r="E545" s="1126"/>
      <c r="F545" s="1126"/>
      <c r="G545" s="1126"/>
    </row>
    <row r="546" spans="5:7" ht="12.75">
      <c r="E546" s="1126"/>
      <c r="F546" s="1126"/>
      <c r="G546" s="1126"/>
    </row>
    <row r="547" spans="5:7" ht="12.75">
      <c r="E547" s="1126"/>
      <c r="F547" s="1126"/>
      <c r="G547" s="1126"/>
    </row>
    <row r="548" spans="5:7" ht="12.75">
      <c r="E548" s="1126"/>
      <c r="F548" s="1126"/>
      <c r="G548" s="1126"/>
    </row>
    <row r="549" spans="5:7" ht="12.75">
      <c r="E549" s="1126"/>
      <c r="F549" s="1126"/>
      <c r="G549" s="1126"/>
    </row>
    <row r="550" spans="5:7" ht="12.75">
      <c r="E550" s="1126"/>
      <c r="F550" s="1126"/>
      <c r="G550" s="1126"/>
    </row>
    <row r="551" spans="5:7" ht="12.75">
      <c r="E551" s="1126"/>
      <c r="F551" s="1126"/>
      <c r="G551" s="1126"/>
    </row>
    <row r="552" spans="5:7" ht="12.75">
      <c r="E552" s="1126"/>
      <c r="F552" s="1126"/>
      <c r="G552" s="1126"/>
    </row>
    <row r="553" spans="5:7" ht="12.75">
      <c r="E553" s="1126"/>
      <c r="F553" s="1126"/>
      <c r="G553" s="1126"/>
    </row>
    <row r="554" spans="5:7" ht="12.75">
      <c r="E554" s="1126"/>
      <c r="F554" s="1126"/>
      <c r="G554" s="1126"/>
    </row>
    <row r="555" spans="5:7" ht="12.75">
      <c r="E555" s="1126"/>
      <c r="F555" s="1126"/>
      <c r="G555" s="1126"/>
    </row>
    <row r="556" spans="5:7" ht="12.75">
      <c r="E556" s="1126"/>
      <c r="F556" s="1126"/>
      <c r="G556" s="1126"/>
    </row>
    <row r="557" spans="5:7" ht="12.75">
      <c r="E557" s="1126"/>
      <c r="F557" s="1126"/>
      <c r="G557" s="1126"/>
    </row>
    <row r="558" spans="5:7" ht="12.75">
      <c r="E558" s="1126"/>
      <c r="F558" s="1126"/>
      <c r="G558" s="1126"/>
    </row>
    <row r="559" spans="5:7" ht="12.75">
      <c r="E559" s="1126"/>
      <c r="F559" s="1126"/>
      <c r="G559" s="1126"/>
    </row>
    <row r="560" spans="5:7" ht="12.75">
      <c r="E560" s="1126"/>
      <c r="F560" s="1126"/>
      <c r="G560" s="1126"/>
    </row>
    <row r="561" spans="5:7" ht="12.75">
      <c r="E561" s="1127"/>
      <c r="F561" s="1127"/>
      <c r="G561" s="1127"/>
    </row>
    <row r="562" spans="5:7" ht="12.75">
      <c r="E562" s="1127"/>
      <c r="F562" s="1127"/>
      <c r="G562" s="1127"/>
    </row>
    <row r="563" spans="5:7" ht="12.75">
      <c r="E563" s="1127"/>
      <c r="F563" s="1127"/>
      <c r="G563" s="1127"/>
    </row>
    <row r="564" spans="5:7" ht="12.75">
      <c r="E564" s="1127"/>
      <c r="F564" s="1127"/>
      <c r="G564" s="1127"/>
    </row>
    <row r="565" spans="5:7" ht="12.75">
      <c r="E565" s="1127"/>
      <c r="F565" s="1127"/>
      <c r="G565" s="1127"/>
    </row>
    <row r="566" spans="5:7" ht="12.75">
      <c r="E566" s="1127"/>
      <c r="F566" s="1127"/>
      <c r="G566" s="1127"/>
    </row>
    <row r="567" spans="5:7" ht="12.75">
      <c r="E567" s="1127"/>
      <c r="F567" s="1127"/>
      <c r="G567" s="1127"/>
    </row>
    <row r="568" spans="5:7" ht="12.75">
      <c r="E568" s="1127"/>
      <c r="F568" s="1127"/>
      <c r="G568" s="1127"/>
    </row>
    <row r="569" spans="5:7" ht="12.75">
      <c r="E569" s="1127"/>
      <c r="F569" s="1127"/>
      <c r="G569" s="1127"/>
    </row>
    <row r="570" spans="5:7" ht="12.75">
      <c r="E570" s="1127"/>
      <c r="F570" s="1127"/>
      <c r="G570" s="1127"/>
    </row>
    <row r="571" spans="5:7" ht="12.75">
      <c r="E571" s="1127"/>
      <c r="F571" s="1127"/>
      <c r="G571" s="1127"/>
    </row>
    <row r="572" spans="5:7" ht="12.75">
      <c r="E572" s="1127"/>
      <c r="F572" s="1127"/>
      <c r="G572" s="1127"/>
    </row>
    <row r="573" spans="5:7" ht="12.75">
      <c r="E573" s="1127"/>
      <c r="F573" s="1127"/>
      <c r="G573" s="1127"/>
    </row>
    <row r="574" spans="5:7" ht="12.75">
      <c r="E574" s="1127"/>
      <c r="F574" s="1127"/>
      <c r="G574" s="1127"/>
    </row>
    <row r="575" spans="5:7" ht="12.75">
      <c r="E575" s="1127"/>
      <c r="F575" s="1127"/>
      <c r="G575" s="1127"/>
    </row>
    <row r="576" spans="5:7" ht="12.75">
      <c r="E576" s="1127"/>
      <c r="F576" s="1127"/>
      <c r="G576" s="1127"/>
    </row>
    <row r="577" spans="5:7" ht="12.75">
      <c r="E577" s="1127"/>
      <c r="F577" s="1127"/>
      <c r="G577" s="1127"/>
    </row>
    <row r="578" spans="5:7" ht="12.75">
      <c r="E578" s="1127"/>
      <c r="F578" s="1127"/>
      <c r="G578" s="1127"/>
    </row>
    <row r="579" spans="5:7" ht="12.75">
      <c r="E579" s="1127"/>
      <c r="F579" s="1127"/>
      <c r="G579" s="1127"/>
    </row>
    <row r="580" spans="5:7" ht="12.75">
      <c r="E580" s="1127"/>
      <c r="F580" s="1127"/>
      <c r="G580" s="1127"/>
    </row>
    <row r="581" spans="5:7" ht="12.75">
      <c r="E581" s="1127"/>
      <c r="F581" s="1127"/>
      <c r="G581" s="1127"/>
    </row>
    <row r="582" spans="5:7" ht="12.75">
      <c r="E582" s="1127"/>
      <c r="F582" s="1127"/>
      <c r="G582" s="1127"/>
    </row>
    <row r="583" spans="5:7" ht="12.75">
      <c r="E583" s="1127"/>
      <c r="F583" s="1127"/>
      <c r="G583" s="1127"/>
    </row>
    <row r="584" spans="5:7" ht="12.75">
      <c r="E584" s="1127"/>
      <c r="F584" s="1127"/>
      <c r="G584" s="1127"/>
    </row>
    <row r="585" spans="5:7" ht="12.75">
      <c r="E585" s="1127"/>
      <c r="F585" s="1127"/>
      <c r="G585" s="1127"/>
    </row>
    <row r="586" spans="5:7" ht="12.75">
      <c r="E586" s="1127"/>
      <c r="F586" s="1127"/>
      <c r="G586" s="1127"/>
    </row>
    <row r="587" spans="5:7" ht="12.75">
      <c r="E587" s="1127"/>
      <c r="F587" s="1127"/>
      <c r="G587" s="1127"/>
    </row>
    <row r="588" spans="5:7" ht="12.75">
      <c r="E588" s="1127"/>
      <c r="F588" s="1127"/>
      <c r="G588" s="1127"/>
    </row>
    <row r="589" spans="5:7" ht="12.75">
      <c r="E589" s="1127"/>
      <c r="F589" s="1127"/>
      <c r="G589" s="1127"/>
    </row>
    <row r="590" spans="5:7" ht="12.75">
      <c r="E590" s="1127"/>
      <c r="F590" s="1127"/>
      <c r="G590" s="1127"/>
    </row>
    <row r="591" spans="5:7" ht="12.75">
      <c r="E591" s="1127"/>
      <c r="F591" s="1127"/>
      <c r="G591" s="1127"/>
    </row>
    <row r="592" spans="5:7" ht="12.75">
      <c r="E592" s="1127"/>
      <c r="F592" s="1127"/>
      <c r="G592" s="1127"/>
    </row>
    <row r="593" spans="5:7" ht="12.75">
      <c r="E593" s="1127"/>
      <c r="F593" s="1127"/>
      <c r="G593" s="1127"/>
    </row>
    <row r="594" spans="5:7" ht="12.75">
      <c r="E594" s="1127"/>
      <c r="F594" s="1127"/>
      <c r="G594" s="1127"/>
    </row>
    <row r="595" spans="5:7" ht="12.75">
      <c r="E595" s="1127"/>
      <c r="F595" s="1127"/>
      <c r="G595" s="1127"/>
    </row>
    <row r="596" spans="5:7" ht="12.75">
      <c r="E596" s="1127"/>
      <c r="F596" s="1127"/>
      <c r="G596" s="1127"/>
    </row>
    <row r="597" spans="5:7" ht="12.75">
      <c r="E597" s="1127"/>
      <c r="F597" s="1127"/>
      <c r="G597" s="1127"/>
    </row>
    <row r="598" spans="5:7" ht="12.75">
      <c r="E598" s="1127"/>
      <c r="F598" s="1127"/>
      <c r="G598" s="1127"/>
    </row>
    <row r="599" spans="5:7" ht="12.75">
      <c r="E599" s="1127"/>
      <c r="F599" s="1127"/>
      <c r="G599" s="1127"/>
    </row>
    <row r="600" spans="5:7" ht="12.75">
      <c r="E600" s="1127"/>
      <c r="F600" s="1127"/>
      <c r="G600" s="1127"/>
    </row>
    <row r="601" spans="5:7" ht="12.75">
      <c r="E601" s="1127"/>
      <c r="F601" s="1127"/>
      <c r="G601" s="1127"/>
    </row>
    <row r="602" spans="5:7" ht="12.75">
      <c r="E602" s="1127"/>
      <c r="F602" s="1127"/>
      <c r="G602" s="1127"/>
    </row>
    <row r="603" spans="5:7" ht="12.75">
      <c r="E603" s="1127"/>
      <c r="F603" s="1127"/>
      <c r="G603" s="1127"/>
    </row>
    <row r="604" spans="5:7" ht="12.75">
      <c r="E604" s="1127"/>
      <c r="F604" s="1127"/>
      <c r="G604" s="1127"/>
    </row>
    <row r="605" spans="5:7" ht="12.75">
      <c r="E605" s="1127"/>
      <c r="F605" s="1127"/>
      <c r="G605" s="1127"/>
    </row>
    <row r="606" spans="5:7" ht="12.75">
      <c r="E606" s="1127"/>
      <c r="F606" s="1127"/>
      <c r="G606" s="1127"/>
    </row>
    <row r="607" spans="5:7" ht="12.75">
      <c r="E607" s="1127"/>
      <c r="F607" s="1127"/>
      <c r="G607" s="1127"/>
    </row>
    <row r="608" spans="5:7" ht="12.75">
      <c r="E608" s="1127"/>
      <c r="F608" s="1127"/>
      <c r="G608" s="1127"/>
    </row>
    <row r="609" spans="5:7" ht="12.75">
      <c r="E609" s="1127"/>
      <c r="F609" s="1127"/>
      <c r="G609" s="1127"/>
    </row>
    <row r="610" spans="5:7" ht="12.75">
      <c r="E610" s="1127"/>
      <c r="F610" s="1127"/>
      <c r="G610" s="1127"/>
    </row>
    <row r="611" spans="5:7" ht="12.75">
      <c r="E611" s="1127"/>
      <c r="F611" s="1127"/>
      <c r="G611" s="1127"/>
    </row>
    <row r="612" spans="5:7" ht="12.75">
      <c r="E612" s="1127"/>
      <c r="F612" s="1127"/>
      <c r="G612" s="1127"/>
    </row>
    <row r="613" spans="5:7" ht="12.75">
      <c r="E613" s="1127"/>
      <c r="F613" s="1127"/>
      <c r="G613" s="1127"/>
    </row>
    <row r="614" spans="5:7" ht="12.75">
      <c r="E614" s="1127"/>
      <c r="F614" s="1127"/>
      <c r="G614" s="1127"/>
    </row>
    <row r="615" spans="5:7" ht="12.75">
      <c r="E615" s="1127"/>
      <c r="F615" s="1127"/>
      <c r="G615" s="1127"/>
    </row>
    <row r="616" spans="5:7" ht="12.75">
      <c r="E616" s="1127"/>
      <c r="F616" s="1127"/>
      <c r="G616" s="1127"/>
    </row>
    <row r="617" spans="5:7" ht="12.75">
      <c r="E617" s="1127"/>
      <c r="F617" s="1127"/>
      <c r="G617" s="1127"/>
    </row>
    <row r="618" spans="5:7" ht="12.75">
      <c r="E618" s="1127"/>
      <c r="F618" s="1127"/>
      <c r="G618" s="1127"/>
    </row>
    <row r="619" spans="5:7" ht="12.75">
      <c r="E619" s="1127"/>
      <c r="F619" s="1127"/>
      <c r="G619" s="1127"/>
    </row>
    <row r="620" spans="5:7" ht="12.75">
      <c r="E620" s="1127"/>
      <c r="F620" s="1127"/>
      <c r="G620" s="1127"/>
    </row>
    <row r="621" spans="5:7" ht="12.75">
      <c r="E621" s="1127"/>
      <c r="F621" s="1127"/>
      <c r="G621" s="1127"/>
    </row>
    <row r="622" spans="5:7" ht="12.75">
      <c r="E622" s="1127"/>
      <c r="F622" s="1127"/>
      <c r="G622" s="1127"/>
    </row>
    <row r="623" spans="5:7" ht="12.75">
      <c r="E623" s="1127"/>
      <c r="F623" s="1127"/>
      <c r="G623" s="1127"/>
    </row>
    <row r="624" spans="5:7" ht="12.75">
      <c r="E624" s="1127"/>
      <c r="F624" s="1127"/>
      <c r="G624" s="1127"/>
    </row>
    <row r="625" spans="5:7" ht="12.75">
      <c r="E625" s="1127"/>
      <c r="F625" s="1127"/>
      <c r="G625" s="1127"/>
    </row>
    <row r="626" spans="5:7" ht="12.75">
      <c r="E626" s="1127"/>
      <c r="F626" s="1127"/>
      <c r="G626" s="1127"/>
    </row>
    <row r="627" spans="5:7" ht="12.75">
      <c r="E627" s="1127"/>
      <c r="F627" s="1127"/>
      <c r="G627" s="1127"/>
    </row>
    <row r="628" spans="5:7" ht="12.75">
      <c r="E628" s="1127"/>
      <c r="F628" s="1127"/>
      <c r="G628" s="1127"/>
    </row>
    <row r="629" spans="5:7" ht="12.75">
      <c r="E629" s="1127"/>
      <c r="F629" s="1127"/>
      <c r="G629" s="1127"/>
    </row>
    <row r="630" spans="5:7" ht="12.75">
      <c r="E630" s="1127"/>
      <c r="F630" s="1127"/>
      <c r="G630" s="1127"/>
    </row>
    <row r="631" spans="5:7" ht="12.75">
      <c r="E631" s="1127"/>
      <c r="F631" s="1127"/>
      <c r="G631" s="1127"/>
    </row>
    <row r="632" spans="5:7" ht="12.75">
      <c r="E632" s="1127"/>
      <c r="F632" s="1127"/>
      <c r="G632" s="1127"/>
    </row>
    <row r="633" spans="5:7" ht="12.75">
      <c r="E633" s="1127"/>
      <c r="F633" s="1127"/>
      <c r="G633" s="1127"/>
    </row>
    <row r="634" spans="5:7" ht="12.75">
      <c r="E634" s="1127"/>
      <c r="F634" s="1127"/>
      <c r="G634" s="1127"/>
    </row>
    <row r="635" spans="5:7" ht="12.75">
      <c r="E635" s="1127"/>
      <c r="F635" s="1127"/>
      <c r="G635" s="1127"/>
    </row>
    <row r="636" spans="5:7" ht="12.75">
      <c r="E636" s="1127"/>
      <c r="F636" s="1127"/>
      <c r="G636" s="1127"/>
    </row>
    <row r="637" spans="5:7" ht="12.75">
      <c r="E637" s="1127"/>
      <c r="F637" s="1127"/>
      <c r="G637" s="1127"/>
    </row>
    <row r="638" spans="5:7" ht="12.75">
      <c r="E638" s="1127"/>
      <c r="F638" s="1127"/>
      <c r="G638" s="1127"/>
    </row>
    <row r="639" spans="5:7" ht="12.75">
      <c r="E639" s="1127"/>
      <c r="F639" s="1127"/>
      <c r="G639" s="1127"/>
    </row>
    <row r="640" spans="5:7" ht="12.75">
      <c r="E640" s="1127"/>
      <c r="F640" s="1127"/>
      <c r="G640" s="1127"/>
    </row>
    <row r="641" spans="5:7" ht="12.75">
      <c r="E641" s="1127"/>
      <c r="F641" s="1127"/>
      <c r="G641" s="1127"/>
    </row>
    <row r="642" spans="5:7" ht="12.75">
      <c r="E642" s="1127"/>
      <c r="F642" s="1127"/>
      <c r="G642" s="1127"/>
    </row>
    <row r="643" spans="5:7" ht="12.75">
      <c r="E643" s="1127"/>
      <c r="F643" s="1127"/>
      <c r="G643" s="1127"/>
    </row>
    <row r="644" spans="5:7" ht="12.75">
      <c r="E644" s="1127"/>
      <c r="F644" s="1127"/>
      <c r="G644" s="1127"/>
    </row>
    <row r="645" spans="5:7" ht="12.75">
      <c r="E645" s="1127"/>
      <c r="F645" s="1127"/>
      <c r="G645" s="1127"/>
    </row>
    <row r="646" spans="5:7" ht="12.75">
      <c r="E646" s="1127"/>
      <c r="F646" s="1127"/>
      <c r="G646" s="1127"/>
    </row>
    <row r="647" spans="5:7" ht="12.75">
      <c r="E647" s="1127"/>
      <c r="F647" s="1127"/>
      <c r="G647" s="1127"/>
    </row>
    <row r="648" spans="5:7" ht="12.75">
      <c r="E648" s="1127"/>
      <c r="F648" s="1127"/>
      <c r="G648" s="1127"/>
    </row>
    <row r="649" spans="5:7" ht="12.75">
      <c r="E649" s="1127"/>
      <c r="F649" s="1127"/>
      <c r="G649" s="1127"/>
    </row>
    <row r="650" spans="5:7" ht="12.75">
      <c r="E650" s="1127"/>
      <c r="F650" s="1127"/>
      <c r="G650" s="1127"/>
    </row>
    <row r="651" spans="5:7" ht="12.75">
      <c r="E651" s="1127"/>
      <c r="F651" s="1127"/>
      <c r="G651" s="1127"/>
    </row>
    <row r="652" spans="5:7" ht="12.75">
      <c r="E652" s="1127"/>
      <c r="F652" s="1127"/>
      <c r="G652" s="1127"/>
    </row>
    <row r="653" spans="5:7" ht="12.75">
      <c r="E653" s="1127"/>
      <c r="F653" s="1127"/>
      <c r="G653" s="1127"/>
    </row>
    <row r="654" spans="5:7" ht="12.75">
      <c r="E654" s="1127"/>
      <c r="F654" s="1127"/>
      <c r="G654" s="1127"/>
    </row>
    <row r="655" spans="5:7" ht="12.75">
      <c r="E655" s="1127"/>
      <c r="F655" s="1127"/>
      <c r="G655" s="1127"/>
    </row>
    <row r="656" spans="5:7" ht="12.75">
      <c r="E656" s="1127"/>
      <c r="F656" s="1127"/>
      <c r="G656" s="1127"/>
    </row>
    <row r="657" spans="5:7" ht="12.75">
      <c r="E657" s="1127"/>
      <c r="F657" s="1127"/>
      <c r="G657" s="1127"/>
    </row>
    <row r="658" spans="5:7" ht="12.75">
      <c r="E658" s="1127"/>
      <c r="F658" s="1127"/>
      <c r="G658" s="1127"/>
    </row>
    <row r="659" spans="5:7" ht="12.75">
      <c r="E659" s="1127"/>
      <c r="F659" s="1127"/>
      <c r="G659" s="1127"/>
    </row>
    <row r="660" spans="5:7" ht="12.75">
      <c r="E660" s="1127"/>
      <c r="F660" s="1127"/>
      <c r="G660" s="1127"/>
    </row>
    <row r="661" spans="5:7" ht="12.75">
      <c r="E661" s="1127"/>
      <c r="F661" s="1127"/>
      <c r="G661" s="1127"/>
    </row>
    <row r="662" spans="5:7" ht="12.75">
      <c r="E662" s="1127"/>
      <c r="F662" s="1127"/>
      <c r="G662" s="1127"/>
    </row>
    <row r="663" spans="5:7" ht="12.75">
      <c r="E663" s="1127"/>
      <c r="F663" s="1127"/>
      <c r="G663" s="1127"/>
    </row>
    <row r="664" spans="5:7" ht="12.75">
      <c r="E664" s="1127"/>
      <c r="F664" s="1127"/>
      <c r="G664" s="1127"/>
    </row>
    <row r="665" spans="5:7" ht="12.75">
      <c r="E665" s="1127"/>
      <c r="F665" s="1127"/>
      <c r="G665" s="1127"/>
    </row>
    <row r="666" spans="5:7" ht="12.75">
      <c r="E666" s="1127"/>
      <c r="F666" s="1127"/>
      <c r="G666" s="1127"/>
    </row>
    <row r="667" spans="5:7" ht="12.75">
      <c r="E667" s="1127"/>
      <c r="F667" s="1127"/>
      <c r="G667" s="1127"/>
    </row>
    <row r="668" spans="5:7" ht="12.75">
      <c r="E668" s="1127"/>
      <c r="F668" s="1127"/>
      <c r="G668" s="1127"/>
    </row>
    <row r="669" spans="5:7" ht="12.75">
      <c r="E669" s="1127"/>
      <c r="F669" s="1127"/>
      <c r="G669" s="1127"/>
    </row>
    <row r="670" spans="5:7" ht="12.75">
      <c r="E670" s="1127"/>
      <c r="F670" s="1127"/>
      <c r="G670" s="1127"/>
    </row>
    <row r="671" spans="5:7" ht="12.75">
      <c r="E671" s="1127"/>
      <c r="F671" s="1127"/>
      <c r="G671" s="1127"/>
    </row>
    <row r="672" spans="5:7" ht="12.75">
      <c r="E672" s="1127"/>
      <c r="F672" s="1127"/>
      <c r="G672" s="1127"/>
    </row>
    <row r="673" spans="5:7" ht="12.75">
      <c r="E673" s="1127"/>
      <c r="F673" s="1127"/>
      <c r="G673" s="1127"/>
    </row>
    <row r="674" spans="5:7" ht="12.75">
      <c r="E674" s="1127"/>
      <c r="F674" s="1127"/>
      <c r="G674" s="1127"/>
    </row>
    <row r="675" spans="5:7" ht="12.75">
      <c r="E675" s="1127"/>
      <c r="F675" s="1127"/>
      <c r="G675" s="1127"/>
    </row>
    <row r="676" spans="5:7" ht="12.75">
      <c r="E676" s="1127"/>
      <c r="F676" s="1127"/>
      <c r="G676" s="1127"/>
    </row>
    <row r="677" spans="5:7" ht="12.75">
      <c r="E677" s="1127"/>
      <c r="F677" s="1127"/>
      <c r="G677" s="1127"/>
    </row>
    <row r="678" spans="5:7" ht="12.75">
      <c r="E678" s="1127"/>
      <c r="F678" s="1127"/>
      <c r="G678" s="1127"/>
    </row>
    <row r="679" spans="5:7" ht="12.75">
      <c r="E679" s="1127"/>
      <c r="F679" s="1127"/>
      <c r="G679" s="1127"/>
    </row>
    <row r="680" spans="5:7" ht="12.75">
      <c r="E680" s="1127"/>
      <c r="F680" s="1127"/>
      <c r="G680" s="1127"/>
    </row>
    <row r="681" spans="5:7" ht="12.75">
      <c r="E681" s="1127"/>
      <c r="F681" s="1127"/>
      <c r="G681" s="1127"/>
    </row>
    <row r="682" spans="5:7" ht="12.75">
      <c r="E682" s="1127"/>
      <c r="F682" s="1127"/>
      <c r="G682" s="1127"/>
    </row>
    <row r="683" spans="5:7" ht="12.75">
      <c r="E683" s="1127"/>
      <c r="F683" s="1127"/>
      <c r="G683" s="1127"/>
    </row>
    <row r="684" spans="5:7" ht="12.75">
      <c r="E684" s="1127"/>
      <c r="F684" s="1127"/>
      <c r="G684" s="1127"/>
    </row>
    <row r="685" spans="5:7" ht="12.75">
      <c r="E685" s="1127"/>
      <c r="F685" s="1127"/>
      <c r="G685" s="1127"/>
    </row>
    <row r="686" spans="5:7" ht="12.75">
      <c r="E686" s="1127"/>
      <c r="F686" s="1127"/>
      <c r="G686" s="1127"/>
    </row>
    <row r="687" spans="5:7" ht="12.75">
      <c r="E687" s="1127"/>
      <c r="F687" s="1127"/>
      <c r="G687" s="1127"/>
    </row>
    <row r="688" spans="5:7" ht="12.75">
      <c r="E688" s="1127"/>
      <c r="F688" s="1127"/>
      <c r="G688" s="1127"/>
    </row>
    <row r="689" spans="5:7" ht="12.75">
      <c r="E689" s="1127"/>
      <c r="F689" s="1127"/>
      <c r="G689" s="1127"/>
    </row>
    <row r="690" spans="5:7" ht="12.75">
      <c r="E690" s="1127"/>
      <c r="F690" s="1127"/>
      <c r="G690" s="1127"/>
    </row>
    <row r="691" spans="5:7" ht="12.75">
      <c r="E691" s="1127"/>
      <c r="F691" s="1127"/>
      <c r="G691" s="1127"/>
    </row>
    <row r="692" spans="5:7" ht="12.75">
      <c r="E692" s="1127"/>
      <c r="F692" s="1127"/>
      <c r="G692" s="1127"/>
    </row>
    <row r="693" spans="5:7" ht="12.75">
      <c r="E693" s="1127"/>
      <c r="F693" s="1127"/>
      <c r="G693" s="1127"/>
    </row>
    <row r="694" spans="5:7" ht="12.75">
      <c r="E694" s="1127"/>
      <c r="F694" s="1127"/>
      <c r="G694" s="1127"/>
    </row>
    <row r="695" spans="5:7" ht="12.75">
      <c r="E695" s="1127"/>
      <c r="F695" s="1127"/>
      <c r="G695" s="1127"/>
    </row>
    <row r="696" spans="5:7" ht="12.75">
      <c r="E696" s="1127"/>
      <c r="F696" s="1127"/>
      <c r="G696" s="1127"/>
    </row>
    <row r="697" spans="5:7" ht="12.75">
      <c r="E697" s="1127"/>
      <c r="F697" s="1127"/>
      <c r="G697" s="1127"/>
    </row>
    <row r="698" spans="5:7" ht="12.75">
      <c r="E698" s="1127"/>
      <c r="F698" s="1127"/>
      <c r="G698" s="1127"/>
    </row>
    <row r="699" spans="5:7" ht="12.75">
      <c r="E699" s="1127"/>
      <c r="F699" s="1127"/>
      <c r="G699" s="1127"/>
    </row>
    <row r="700" spans="5:7" ht="12.75">
      <c r="E700" s="1127"/>
      <c r="F700" s="1127"/>
      <c r="G700" s="1127"/>
    </row>
    <row r="701" spans="5:7" ht="12.75">
      <c r="E701" s="1127"/>
      <c r="F701" s="1127"/>
      <c r="G701" s="1127"/>
    </row>
    <row r="702" spans="5:7" ht="12.75">
      <c r="E702" s="1127"/>
      <c r="F702" s="1127"/>
      <c r="G702" s="1127"/>
    </row>
    <row r="703" spans="5:7" ht="12.75">
      <c r="E703" s="1127"/>
      <c r="F703" s="1127"/>
      <c r="G703" s="1127"/>
    </row>
    <row r="704" spans="5:7" ht="12.75">
      <c r="E704" s="1127"/>
      <c r="F704" s="1127"/>
      <c r="G704" s="1127"/>
    </row>
    <row r="705" spans="5:7" ht="12.75">
      <c r="E705" s="1127"/>
      <c r="F705" s="1127"/>
      <c r="G705" s="1127"/>
    </row>
    <row r="706" spans="5:7" ht="12.75">
      <c r="E706" s="1127"/>
      <c r="F706" s="1127"/>
      <c r="G706" s="1127"/>
    </row>
    <row r="707" spans="5:7" ht="12.75">
      <c r="E707" s="1127"/>
      <c r="F707" s="1127"/>
      <c r="G707" s="1127"/>
    </row>
    <row r="708" spans="5:7" ht="12.75">
      <c r="E708" s="1127"/>
      <c r="F708" s="1127"/>
      <c r="G708" s="1127"/>
    </row>
    <row r="709" spans="5:7" ht="12.75">
      <c r="E709" s="1127"/>
      <c r="F709" s="1127"/>
      <c r="G709" s="1127"/>
    </row>
    <row r="710" spans="5:7" ht="12.75">
      <c r="E710" s="1127"/>
      <c r="F710" s="1127"/>
      <c r="G710" s="1127"/>
    </row>
    <row r="711" spans="5:7" ht="12.75">
      <c r="E711" s="1127"/>
      <c r="F711" s="1127"/>
      <c r="G711" s="1127"/>
    </row>
    <row r="712" spans="5:7" ht="12.75">
      <c r="E712" s="1127"/>
      <c r="F712" s="1127"/>
      <c r="G712" s="1127"/>
    </row>
    <row r="713" spans="5:7" ht="12.75">
      <c r="E713" s="1127"/>
      <c r="F713" s="1127"/>
      <c r="G713" s="1127"/>
    </row>
    <row r="714" spans="5:7" ht="12.75">
      <c r="E714" s="1127"/>
      <c r="F714" s="1127"/>
      <c r="G714" s="1127"/>
    </row>
    <row r="715" spans="5:7" ht="12.75">
      <c r="E715" s="1127"/>
      <c r="F715" s="1127"/>
      <c r="G715" s="1127"/>
    </row>
    <row r="716" spans="5:7" ht="12.75">
      <c r="E716" s="1127"/>
      <c r="F716" s="1127"/>
      <c r="G716" s="1127"/>
    </row>
    <row r="717" spans="5:7" ht="12.75">
      <c r="E717" s="1127"/>
      <c r="F717" s="1127"/>
      <c r="G717" s="1127"/>
    </row>
    <row r="718" spans="5:7" ht="12.75">
      <c r="E718" s="1127"/>
      <c r="F718" s="1127"/>
      <c r="G718" s="1127"/>
    </row>
    <row r="719" spans="5:7" ht="12.75">
      <c r="E719" s="1127"/>
      <c r="F719" s="1127"/>
      <c r="G719" s="1127"/>
    </row>
    <row r="720" spans="5:7" ht="12.75">
      <c r="E720" s="1127"/>
      <c r="F720" s="1127"/>
      <c r="G720" s="1127"/>
    </row>
    <row r="721" spans="5:7" ht="12.75">
      <c r="E721" s="1127"/>
      <c r="F721" s="1127"/>
      <c r="G721" s="1127"/>
    </row>
    <row r="722" spans="5:7" ht="12.75">
      <c r="E722" s="1127"/>
      <c r="F722" s="1127"/>
      <c r="G722" s="1127"/>
    </row>
    <row r="723" spans="5:7" ht="12.75">
      <c r="E723" s="1127"/>
      <c r="F723" s="1127"/>
      <c r="G723" s="1127"/>
    </row>
    <row r="724" spans="5:7" ht="12.75">
      <c r="E724" s="1127"/>
      <c r="F724" s="1127"/>
      <c r="G724" s="1127"/>
    </row>
    <row r="725" spans="5:7" ht="12.75">
      <c r="E725" s="1127"/>
      <c r="F725" s="1127"/>
      <c r="G725" s="1127"/>
    </row>
    <row r="726" spans="5:7" ht="12.75">
      <c r="E726" s="1127"/>
      <c r="F726" s="1127"/>
      <c r="G726" s="1127"/>
    </row>
    <row r="727" spans="5:7" ht="12.75">
      <c r="E727" s="1127"/>
      <c r="F727" s="1127"/>
      <c r="G727" s="1127"/>
    </row>
    <row r="728" spans="5:7" ht="12.75">
      <c r="E728" s="1127"/>
      <c r="F728" s="1127"/>
      <c r="G728" s="1127"/>
    </row>
    <row r="729" spans="5:7" ht="12.75">
      <c r="E729" s="1127"/>
      <c r="F729" s="1127"/>
      <c r="G729" s="1127"/>
    </row>
    <row r="730" spans="5:7" ht="12.75">
      <c r="E730" s="1127"/>
      <c r="F730" s="1127"/>
      <c r="G730" s="1127"/>
    </row>
    <row r="731" spans="5:7" ht="12.75">
      <c r="E731" s="1127"/>
      <c r="F731" s="1127"/>
      <c r="G731" s="1127"/>
    </row>
    <row r="732" spans="5:7" ht="12.75">
      <c r="E732" s="1127"/>
      <c r="F732" s="1127"/>
      <c r="G732" s="1127"/>
    </row>
    <row r="733" spans="5:7" ht="12.75">
      <c r="E733" s="1127"/>
      <c r="F733" s="1127"/>
      <c r="G733" s="1127"/>
    </row>
    <row r="734" spans="5:7" ht="12.75">
      <c r="E734" s="1127"/>
      <c r="F734" s="1127"/>
      <c r="G734" s="1127"/>
    </row>
    <row r="735" spans="5:7" ht="12.75">
      <c r="E735" s="1127"/>
      <c r="F735" s="1127"/>
      <c r="G735" s="1127"/>
    </row>
    <row r="736" spans="5:7" ht="12.75">
      <c r="E736" s="1127"/>
      <c r="F736" s="1127"/>
      <c r="G736" s="1127"/>
    </row>
    <row r="737" spans="5:7" ht="12.75">
      <c r="E737" s="1127"/>
      <c r="F737" s="1127"/>
      <c r="G737" s="1127"/>
    </row>
    <row r="738" spans="5:7" ht="12.75">
      <c r="E738" s="1127"/>
      <c r="F738" s="1127"/>
      <c r="G738" s="1127"/>
    </row>
    <row r="739" spans="5:7" ht="12.75">
      <c r="E739" s="1127"/>
      <c r="F739" s="1127"/>
      <c r="G739" s="1127"/>
    </row>
    <row r="740" spans="5:7" ht="12.75">
      <c r="E740" s="1127"/>
      <c r="F740" s="1127"/>
      <c r="G740" s="1127"/>
    </row>
    <row r="741" spans="5:7" ht="12.75">
      <c r="E741" s="1127"/>
      <c r="F741" s="1127"/>
      <c r="G741" s="1127"/>
    </row>
    <row r="742" spans="5:7" ht="12.75">
      <c r="E742" s="1127"/>
      <c r="F742" s="1127"/>
      <c r="G742" s="1127"/>
    </row>
    <row r="743" spans="5:7" ht="12.75">
      <c r="E743" s="1127"/>
      <c r="F743" s="1127"/>
      <c r="G743" s="1127"/>
    </row>
    <row r="744" spans="5:7" ht="12.75">
      <c r="E744" s="1127"/>
      <c r="F744" s="1127"/>
      <c r="G744" s="1127"/>
    </row>
    <row r="745" spans="5:7" ht="12.75">
      <c r="E745" s="1127"/>
      <c r="F745" s="1127"/>
      <c r="G745" s="1127"/>
    </row>
    <row r="746" spans="5:7" ht="12.75">
      <c r="E746" s="1127"/>
      <c r="F746" s="1127"/>
      <c r="G746" s="1127"/>
    </row>
    <row r="747" spans="5:7" ht="12.75">
      <c r="E747" s="1127"/>
      <c r="F747" s="1127"/>
      <c r="G747" s="1127"/>
    </row>
    <row r="748" spans="5:7" ht="12.75">
      <c r="E748" s="1127"/>
      <c r="F748" s="1127"/>
      <c r="G748" s="1127"/>
    </row>
    <row r="749" spans="5:7" ht="12.75">
      <c r="E749" s="1127"/>
      <c r="F749" s="1127"/>
      <c r="G749" s="1127"/>
    </row>
    <row r="750" spans="5:7" ht="12.75">
      <c r="E750" s="1127"/>
      <c r="F750" s="1127"/>
      <c r="G750" s="1127"/>
    </row>
    <row r="751" spans="5:7" ht="12.75">
      <c r="E751" s="1127"/>
      <c r="F751" s="1127"/>
      <c r="G751" s="1127"/>
    </row>
    <row r="752" spans="5:7" ht="12.75">
      <c r="E752" s="1127"/>
      <c r="F752" s="1127"/>
      <c r="G752" s="1127"/>
    </row>
    <row r="753" spans="5:7" ht="12.75">
      <c r="E753" s="1127"/>
      <c r="F753" s="1127"/>
      <c r="G753" s="1127"/>
    </row>
    <row r="754" spans="5:7" ht="12.75">
      <c r="E754" s="1127"/>
      <c r="F754" s="1127"/>
      <c r="G754" s="1127"/>
    </row>
    <row r="755" spans="5:7" ht="12.75">
      <c r="E755" s="1127"/>
      <c r="F755" s="1127"/>
      <c r="G755" s="1127"/>
    </row>
    <row r="756" spans="5:7" ht="12.75">
      <c r="E756" s="1127"/>
      <c r="F756" s="1127"/>
      <c r="G756" s="1127"/>
    </row>
    <row r="757" spans="5:7" ht="12.75">
      <c r="E757" s="1127"/>
      <c r="F757" s="1127"/>
      <c r="G757" s="1127"/>
    </row>
    <row r="758" spans="5:7" ht="12.75">
      <c r="E758" s="1127"/>
      <c r="F758" s="1127"/>
      <c r="G758" s="1127"/>
    </row>
    <row r="759" spans="5:7" ht="12.75">
      <c r="E759" s="1127"/>
      <c r="F759" s="1127"/>
      <c r="G759" s="1127"/>
    </row>
    <row r="760" spans="5:7" ht="12.75">
      <c r="E760" s="1127"/>
      <c r="F760" s="1127"/>
      <c r="G760" s="1127"/>
    </row>
    <row r="761" spans="5:7" ht="12.75">
      <c r="E761" s="1127"/>
      <c r="F761" s="1127"/>
      <c r="G761" s="1127"/>
    </row>
    <row r="762" spans="5:7" ht="12.75">
      <c r="E762" s="1127"/>
      <c r="F762" s="1127"/>
      <c r="G762" s="1127"/>
    </row>
    <row r="763" spans="5:7" ht="12.75">
      <c r="E763" s="1127"/>
      <c r="F763" s="1127"/>
      <c r="G763" s="1127"/>
    </row>
    <row r="764" spans="5:7" ht="12.75">
      <c r="E764" s="1127"/>
      <c r="F764" s="1127"/>
      <c r="G764" s="1127"/>
    </row>
    <row r="765" spans="5:7" ht="12.75">
      <c r="E765" s="1127"/>
      <c r="F765" s="1127"/>
      <c r="G765" s="1127"/>
    </row>
    <row r="766" spans="5:7" ht="12.75">
      <c r="E766" s="1127"/>
      <c r="F766" s="1127"/>
      <c r="G766" s="1127"/>
    </row>
    <row r="767" spans="5:7" ht="12.75">
      <c r="E767" s="1127"/>
      <c r="F767" s="1127"/>
      <c r="G767" s="1127"/>
    </row>
    <row r="768" spans="5:7" ht="12.75">
      <c r="E768" s="1127"/>
      <c r="F768" s="1127"/>
      <c r="G768" s="1127"/>
    </row>
    <row r="769" spans="5:7" ht="12.75">
      <c r="E769" s="1127"/>
      <c r="F769" s="1127"/>
      <c r="G769" s="1127"/>
    </row>
    <row r="770" spans="5:7" ht="12.75">
      <c r="E770" s="1127"/>
      <c r="F770" s="1127"/>
      <c r="G770" s="1127"/>
    </row>
    <row r="771" spans="5:7" ht="12.75">
      <c r="E771" s="1127"/>
      <c r="F771" s="1127"/>
      <c r="G771" s="1127"/>
    </row>
    <row r="772" spans="5:7" ht="12.75">
      <c r="E772" s="1127"/>
      <c r="F772" s="1127"/>
      <c r="G772" s="1127"/>
    </row>
    <row r="773" spans="5:7" ht="12.75">
      <c r="E773" s="1127"/>
      <c r="F773" s="1127"/>
      <c r="G773" s="1127"/>
    </row>
    <row r="774" spans="5:7" ht="12.75">
      <c r="E774" s="1127"/>
      <c r="F774" s="1127"/>
      <c r="G774" s="1127"/>
    </row>
    <row r="775" spans="5:7" ht="12.75">
      <c r="E775" s="1127"/>
      <c r="F775" s="1127"/>
      <c r="G775" s="1127"/>
    </row>
    <row r="776" spans="5:7" ht="12.75">
      <c r="E776" s="1127"/>
      <c r="F776" s="1127"/>
      <c r="G776" s="1127"/>
    </row>
    <row r="777" spans="5:7" ht="12.75">
      <c r="E777" s="1127"/>
      <c r="F777" s="1127"/>
      <c r="G777" s="1127"/>
    </row>
    <row r="778" spans="5:7" ht="12.75">
      <c r="E778" s="1127"/>
      <c r="F778" s="1127"/>
      <c r="G778" s="1127"/>
    </row>
    <row r="779" spans="5:7" ht="12.75">
      <c r="E779" s="1127"/>
      <c r="F779" s="1127"/>
      <c r="G779" s="1127"/>
    </row>
    <row r="780" spans="5:7" ht="12.75">
      <c r="E780" s="1127"/>
      <c r="F780" s="1127"/>
      <c r="G780" s="1127"/>
    </row>
    <row r="781" spans="5:7" ht="12.75">
      <c r="E781" s="1127"/>
      <c r="F781" s="1127"/>
      <c r="G781" s="1127"/>
    </row>
    <row r="782" spans="5:7" ht="12.75">
      <c r="E782" s="1127"/>
      <c r="F782" s="1127"/>
      <c r="G782" s="1127"/>
    </row>
    <row r="783" spans="5:7" ht="12.75">
      <c r="E783" s="1127"/>
      <c r="F783" s="1127"/>
      <c r="G783" s="1127"/>
    </row>
    <row r="784" spans="5:7" ht="12.75">
      <c r="E784" s="1127"/>
      <c r="F784" s="1127"/>
      <c r="G784" s="1127"/>
    </row>
    <row r="785" spans="5:7" ht="12.75">
      <c r="E785" s="1127"/>
      <c r="F785" s="1127"/>
      <c r="G785" s="1127"/>
    </row>
    <row r="786" spans="5:7" ht="12.75">
      <c r="E786" s="1127"/>
      <c r="F786" s="1127"/>
      <c r="G786" s="1127"/>
    </row>
    <row r="787" spans="5:7" ht="12.75">
      <c r="E787" s="1127"/>
      <c r="F787" s="1127"/>
      <c r="G787" s="1127"/>
    </row>
    <row r="788" spans="5:7" ht="12.75">
      <c r="E788" s="1127"/>
      <c r="F788" s="1127"/>
      <c r="G788" s="1127"/>
    </row>
    <row r="789" spans="5:7" ht="12.75">
      <c r="E789" s="1127"/>
      <c r="F789" s="1127"/>
      <c r="G789" s="1127"/>
    </row>
    <row r="790" spans="5:7" ht="12.75">
      <c r="E790" s="1127"/>
      <c r="F790" s="1127"/>
      <c r="G790" s="1127"/>
    </row>
    <row r="791" spans="5:7" ht="12.75">
      <c r="E791" s="1127"/>
      <c r="F791" s="1127"/>
      <c r="G791" s="1127"/>
    </row>
    <row r="792" spans="5:7" ht="12.75">
      <c r="E792" s="1127"/>
      <c r="F792" s="1127"/>
      <c r="G792" s="1127"/>
    </row>
    <row r="793" spans="5:7" ht="12.75">
      <c r="E793" s="1127"/>
      <c r="F793" s="1127"/>
      <c r="G793" s="1127"/>
    </row>
    <row r="794" spans="5:7" ht="12.75">
      <c r="E794" s="1127"/>
      <c r="F794" s="1127"/>
      <c r="G794" s="1127"/>
    </row>
    <row r="795" spans="5:7" ht="12.75">
      <c r="E795" s="1127"/>
      <c r="F795" s="1127"/>
      <c r="G795" s="1127"/>
    </row>
    <row r="796" spans="5:7" ht="12.75">
      <c r="E796" s="1127"/>
      <c r="F796" s="1127"/>
      <c r="G796" s="1127"/>
    </row>
    <row r="797" spans="5:7" ht="12.75">
      <c r="E797" s="1127"/>
      <c r="F797" s="1127"/>
      <c r="G797" s="1127"/>
    </row>
    <row r="798" spans="5:7" ht="12.75">
      <c r="E798" s="1127"/>
      <c r="F798" s="1127"/>
      <c r="G798" s="1127"/>
    </row>
    <row r="799" spans="5:7" ht="12.75">
      <c r="E799" s="1127"/>
      <c r="F799" s="1127"/>
      <c r="G799" s="1127"/>
    </row>
    <row r="800" spans="5:7" ht="12.75">
      <c r="E800" s="1127"/>
      <c r="F800" s="1127"/>
      <c r="G800" s="1127"/>
    </row>
    <row r="801" spans="5:7" ht="12.75">
      <c r="E801" s="1127"/>
      <c r="F801" s="1127"/>
      <c r="G801" s="1127"/>
    </row>
    <row r="802" spans="5:7" ht="12.75">
      <c r="E802" s="1127"/>
      <c r="F802" s="1127"/>
      <c r="G802" s="1127"/>
    </row>
    <row r="803" spans="5:7" ht="12.75">
      <c r="E803" s="1127"/>
      <c r="F803" s="1127"/>
      <c r="G803" s="1127"/>
    </row>
    <row r="804" spans="5:7" ht="12.75">
      <c r="E804" s="1127"/>
      <c r="F804" s="1127"/>
      <c r="G804" s="1127"/>
    </row>
    <row r="805" spans="5:7" ht="12.75">
      <c r="E805" s="1127"/>
      <c r="F805" s="1127"/>
      <c r="G805" s="1127"/>
    </row>
    <row r="806" spans="5:7" ht="12.75">
      <c r="E806" s="1127"/>
      <c r="F806" s="1127"/>
      <c r="G806" s="1127"/>
    </row>
    <row r="807" spans="5:7" ht="12.75">
      <c r="E807" s="1127"/>
      <c r="F807" s="1127"/>
      <c r="G807" s="1127"/>
    </row>
    <row r="808" spans="5:7" ht="12.75">
      <c r="E808" s="1127"/>
      <c r="F808" s="1127"/>
      <c r="G808" s="1127"/>
    </row>
    <row r="809" spans="5:7" ht="12.75">
      <c r="E809" s="1127"/>
      <c r="F809" s="1127"/>
      <c r="G809" s="1127"/>
    </row>
    <row r="810" spans="5:7" ht="12.75">
      <c r="E810" s="1127"/>
      <c r="F810" s="1127"/>
      <c r="G810" s="1127"/>
    </row>
    <row r="811" spans="5:7" ht="12.75">
      <c r="E811" s="1127"/>
      <c r="F811" s="1127"/>
      <c r="G811" s="1127"/>
    </row>
    <row r="812" spans="5:7" ht="12.75">
      <c r="E812" s="1127"/>
      <c r="F812" s="1127"/>
      <c r="G812" s="1127"/>
    </row>
    <row r="813" spans="5:7" ht="12.75">
      <c r="E813" s="1127"/>
      <c r="F813" s="1127"/>
      <c r="G813" s="1127"/>
    </row>
    <row r="814" spans="5:7" ht="12.75">
      <c r="E814" s="1127"/>
      <c r="F814" s="1127"/>
      <c r="G814" s="1127"/>
    </row>
    <row r="815" spans="5:7" ht="12.75">
      <c r="E815" s="1127"/>
      <c r="F815" s="1127"/>
      <c r="G815" s="1127"/>
    </row>
    <row r="816" spans="5:7" ht="12.75">
      <c r="E816" s="1127"/>
      <c r="F816" s="1127"/>
      <c r="G816" s="1127"/>
    </row>
    <row r="817" spans="5:7" ht="12.75">
      <c r="E817" s="1127"/>
      <c r="F817" s="1127"/>
      <c r="G817" s="1127"/>
    </row>
    <row r="818" spans="5:7" ht="12.75">
      <c r="E818" s="1127"/>
      <c r="F818" s="1127"/>
      <c r="G818" s="1127"/>
    </row>
    <row r="819" spans="5:7" ht="12.75">
      <c r="E819" s="1127"/>
      <c r="F819" s="1127"/>
      <c r="G819" s="1127"/>
    </row>
    <row r="820" spans="5:7" ht="12.75">
      <c r="E820" s="1127"/>
      <c r="F820" s="1127"/>
      <c r="G820" s="1127"/>
    </row>
    <row r="821" spans="5:7" ht="12.75">
      <c r="E821" s="1127"/>
      <c r="F821" s="1127"/>
      <c r="G821" s="1127"/>
    </row>
    <row r="822" spans="5:7" ht="12.75">
      <c r="E822" s="1127"/>
      <c r="F822" s="1127"/>
      <c r="G822" s="1127"/>
    </row>
    <row r="823" spans="5:7" ht="12.75">
      <c r="E823" s="1127"/>
      <c r="F823" s="1127"/>
      <c r="G823" s="1127"/>
    </row>
    <row r="824" spans="5:7" ht="12.75">
      <c r="E824" s="1127"/>
      <c r="F824" s="1127"/>
      <c r="G824" s="1127"/>
    </row>
    <row r="825" spans="5:7" ht="12.75">
      <c r="E825" s="1127"/>
      <c r="F825" s="1127"/>
      <c r="G825" s="1127"/>
    </row>
    <row r="826" spans="5:7" ht="12.75">
      <c r="E826" s="1127"/>
      <c r="F826" s="1127"/>
      <c r="G826" s="1127"/>
    </row>
    <row r="827" spans="5:7" ht="12.75">
      <c r="E827" s="1127"/>
      <c r="F827" s="1127"/>
      <c r="G827" s="1127"/>
    </row>
    <row r="828" spans="5:7" ht="12.75">
      <c r="E828" s="1127"/>
      <c r="F828" s="1127"/>
      <c r="G828" s="1127"/>
    </row>
    <row r="829" spans="5:7" ht="12.75">
      <c r="E829" s="1127"/>
      <c r="F829" s="1127"/>
      <c r="G829" s="1127"/>
    </row>
    <row r="830" spans="5:7" ht="12.75">
      <c r="E830" s="1127"/>
      <c r="F830" s="1127"/>
      <c r="G830" s="1127"/>
    </row>
    <row r="831" spans="5:7" ht="12.75">
      <c r="E831" s="1127"/>
      <c r="F831" s="1127"/>
      <c r="G831" s="1127"/>
    </row>
    <row r="832" spans="5:7" ht="12.75">
      <c r="E832" s="1127"/>
      <c r="F832" s="1127"/>
      <c r="G832" s="1127"/>
    </row>
    <row r="833" spans="5:7" ht="12.75">
      <c r="E833" s="1127"/>
      <c r="F833" s="1127"/>
      <c r="G833" s="1127"/>
    </row>
    <row r="834" spans="5:7" ht="12.75">
      <c r="E834" s="1127"/>
      <c r="F834" s="1127"/>
      <c r="G834" s="1127"/>
    </row>
    <row r="835" spans="5:7" ht="12.75">
      <c r="E835" s="1127"/>
      <c r="F835" s="1127"/>
      <c r="G835" s="1127"/>
    </row>
    <row r="836" spans="5:7" ht="12.75">
      <c r="E836" s="1127"/>
      <c r="F836" s="1127"/>
      <c r="G836" s="1127"/>
    </row>
    <row r="837" spans="5:7" ht="12.75">
      <c r="E837" s="1127"/>
      <c r="F837" s="1127"/>
      <c r="G837" s="1127"/>
    </row>
    <row r="838" spans="5:7" ht="12.75">
      <c r="E838" s="1127"/>
      <c r="F838" s="1127"/>
      <c r="G838" s="1127"/>
    </row>
    <row r="839" spans="5:7" ht="12.75">
      <c r="E839" s="1127"/>
      <c r="F839" s="1127"/>
      <c r="G839" s="1127"/>
    </row>
    <row r="840" spans="5:7" ht="12.75">
      <c r="E840" s="1127"/>
      <c r="F840" s="1127"/>
      <c r="G840" s="1127"/>
    </row>
    <row r="841" spans="5:7" ht="12.75">
      <c r="E841" s="1127"/>
      <c r="F841" s="1127"/>
      <c r="G841" s="1127"/>
    </row>
    <row r="842" spans="5:7" ht="12.75">
      <c r="E842" s="1127"/>
      <c r="F842" s="1127"/>
      <c r="G842" s="1127"/>
    </row>
    <row r="843" spans="5:7" ht="12.75">
      <c r="E843" s="1127"/>
      <c r="F843" s="1127"/>
      <c r="G843" s="1127"/>
    </row>
    <row r="844" spans="5:7" ht="12.75">
      <c r="E844" s="1127"/>
      <c r="F844" s="1127"/>
      <c r="G844" s="1127"/>
    </row>
    <row r="845" spans="5:7" ht="12.75">
      <c r="E845" s="1127"/>
      <c r="F845" s="1127"/>
      <c r="G845" s="1127"/>
    </row>
    <row r="846" spans="5:7" ht="12.75">
      <c r="E846" s="1127"/>
      <c r="F846" s="1127"/>
      <c r="G846" s="1127"/>
    </row>
    <row r="847" spans="5:7" ht="12.75">
      <c r="E847" s="1127"/>
      <c r="F847" s="1127"/>
      <c r="G847" s="1127"/>
    </row>
    <row r="848" spans="5:7" ht="12.75">
      <c r="E848" s="1127"/>
      <c r="F848" s="1127"/>
      <c r="G848" s="1127"/>
    </row>
    <row r="849" spans="5:7" ht="12.75">
      <c r="E849" s="1127"/>
      <c r="F849" s="1127"/>
      <c r="G849" s="1127"/>
    </row>
    <row r="850" spans="5:7" ht="12.75">
      <c r="E850" s="1127"/>
      <c r="F850" s="1127"/>
      <c r="G850" s="1127"/>
    </row>
    <row r="851" spans="5:7" ht="12.75">
      <c r="E851" s="1127"/>
      <c r="F851" s="1127"/>
      <c r="G851" s="1127"/>
    </row>
    <row r="852" spans="5:7" ht="12.75">
      <c r="E852" s="1127"/>
      <c r="F852" s="1127"/>
      <c r="G852" s="1127"/>
    </row>
    <row r="853" spans="5:7" ht="12.75">
      <c r="E853" s="1127"/>
      <c r="F853" s="1127"/>
      <c r="G853" s="1127"/>
    </row>
    <row r="854" spans="5:7" ht="12.75">
      <c r="E854" s="1127"/>
      <c r="F854" s="1127"/>
      <c r="G854" s="1127"/>
    </row>
    <row r="855" spans="5:7" ht="12.75">
      <c r="E855" s="1127"/>
      <c r="F855" s="1127"/>
      <c r="G855" s="1127"/>
    </row>
    <row r="856" spans="5:7" ht="12.75">
      <c r="E856" s="1127"/>
      <c r="F856" s="1127"/>
      <c r="G856" s="1127"/>
    </row>
    <row r="857" spans="5:7" ht="12.75">
      <c r="E857" s="1127"/>
      <c r="F857" s="1127"/>
      <c r="G857" s="1127"/>
    </row>
    <row r="858" spans="5:7" ht="12.75">
      <c r="E858" s="1127"/>
      <c r="F858" s="1127"/>
      <c r="G858" s="1127"/>
    </row>
    <row r="859" spans="5:7" ht="12.75">
      <c r="E859" s="1127"/>
      <c r="F859" s="1127"/>
      <c r="G859" s="1127"/>
    </row>
    <row r="860" spans="5:7" ht="12.75">
      <c r="E860" s="1127"/>
      <c r="F860" s="1127"/>
      <c r="G860" s="1127"/>
    </row>
    <row r="861" spans="5:7" ht="12.75">
      <c r="E861" s="1127"/>
      <c r="F861" s="1127"/>
      <c r="G861" s="1127"/>
    </row>
    <row r="862" spans="5:7" ht="12.75">
      <c r="E862" s="1127"/>
      <c r="F862" s="1127"/>
      <c r="G862" s="1127"/>
    </row>
    <row r="863" spans="5:7" ht="12.75">
      <c r="E863" s="1127"/>
      <c r="F863" s="1127"/>
      <c r="G863" s="1127"/>
    </row>
    <row r="864" spans="5:7" ht="12.75">
      <c r="E864" s="1127"/>
      <c r="F864" s="1127"/>
      <c r="G864" s="1127"/>
    </row>
    <row r="865" spans="5:7" ht="12.75">
      <c r="E865" s="1127"/>
      <c r="F865" s="1127"/>
      <c r="G865" s="1127"/>
    </row>
    <row r="866" spans="5:7" ht="12.75">
      <c r="E866" s="1127"/>
      <c r="F866" s="1127"/>
      <c r="G866" s="1127"/>
    </row>
    <row r="867" spans="5:7" ht="12.75">
      <c r="E867" s="1127"/>
      <c r="F867" s="1127"/>
      <c r="G867" s="1127"/>
    </row>
    <row r="868" spans="5:7" ht="12.75">
      <c r="E868" s="1127"/>
      <c r="F868" s="1127"/>
      <c r="G868" s="1127"/>
    </row>
    <row r="869" spans="5:7" ht="12.75">
      <c r="E869" s="1127"/>
      <c r="F869" s="1127"/>
      <c r="G869" s="1127"/>
    </row>
    <row r="870" spans="5:7" ht="12.75">
      <c r="E870" s="1127"/>
      <c r="F870" s="1127"/>
      <c r="G870" s="1127"/>
    </row>
    <row r="871" spans="5:7" ht="12.75">
      <c r="E871" s="1127"/>
      <c r="F871" s="1127"/>
      <c r="G871" s="1127"/>
    </row>
    <row r="872" spans="5:7" ht="12.75">
      <c r="E872" s="1127"/>
      <c r="F872" s="1127"/>
      <c r="G872" s="1127"/>
    </row>
    <row r="873" spans="5:7" ht="12.75">
      <c r="E873" s="1127"/>
      <c r="F873" s="1127"/>
      <c r="G873" s="1127"/>
    </row>
    <row r="874" spans="5:7" ht="12.75">
      <c r="E874" s="1127"/>
      <c r="F874" s="1127"/>
      <c r="G874" s="1127"/>
    </row>
    <row r="875" spans="5:7" ht="12.75">
      <c r="E875" s="1127"/>
      <c r="F875" s="1127"/>
      <c r="G875" s="1127"/>
    </row>
    <row r="876" spans="5:7" ht="12.75">
      <c r="E876" s="1127"/>
      <c r="F876" s="1127"/>
      <c r="G876" s="1127"/>
    </row>
    <row r="877" spans="5:7" ht="12.75">
      <c r="E877" s="1127"/>
      <c r="F877" s="1127"/>
      <c r="G877" s="1127"/>
    </row>
    <row r="878" spans="5:7" ht="12.75">
      <c r="E878" s="1127"/>
      <c r="F878" s="1127"/>
      <c r="G878" s="1127"/>
    </row>
    <row r="879" spans="5:7" ht="12.75">
      <c r="E879" s="1127"/>
      <c r="F879" s="1127"/>
      <c r="G879" s="1127"/>
    </row>
    <row r="880" spans="5:7" ht="12.75">
      <c r="E880" s="1127"/>
      <c r="F880" s="1127"/>
      <c r="G880" s="1127"/>
    </row>
    <row r="881" spans="5:7" ht="12.75">
      <c r="E881" s="1127"/>
      <c r="F881" s="1127"/>
      <c r="G881" s="1127"/>
    </row>
    <row r="882" spans="5:7" ht="12.75">
      <c r="E882" s="1127"/>
      <c r="F882" s="1127"/>
      <c r="G882" s="1127"/>
    </row>
    <row r="883" spans="5:7" ht="12.75">
      <c r="E883" s="1127"/>
      <c r="F883" s="1127"/>
      <c r="G883" s="1127"/>
    </row>
    <row r="884" spans="5:7" ht="12.75">
      <c r="E884" s="1127"/>
      <c r="F884" s="1127"/>
      <c r="G884" s="1127"/>
    </row>
    <row r="885" spans="5:7" ht="12.75">
      <c r="E885" s="1127"/>
      <c r="F885" s="1127"/>
      <c r="G885" s="1127"/>
    </row>
    <row r="886" spans="5:7" ht="12.75">
      <c r="E886" s="1127"/>
      <c r="F886" s="1127"/>
      <c r="G886" s="1127"/>
    </row>
    <row r="887" spans="5:7" ht="12.75">
      <c r="E887" s="1127"/>
      <c r="F887" s="1127"/>
      <c r="G887" s="1127"/>
    </row>
    <row r="888" spans="5:7" ht="12.75">
      <c r="E888" s="1127"/>
      <c r="F888" s="1127"/>
      <c r="G888" s="1127"/>
    </row>
    <row r="889" spans="5:7" ht="12.75">
      <c r="E889" s="1127"/>
      <c r="F889" s="1127"/>
      <c r="G889" s="1127"/>
    </row>
    <row r="890" spans="5:7" ht="12.75">
      <c r="E890" s="1127"/>
      <c r="F890" s="1127"/>
      <c r="G890" s="1127"/>
    </row>
    <row r="891" spans="5:7" ht="12.75">
      <c r="E891" s="1127"/>
      <c r="F891" s="1127"/>
      <c r="G891" s="1127"/>
    </row>
    <row r="892" spans="5:7" ht="12.75">
      <c r="E892" s="1127"/>
      <c r="F892" s="1127"/>
      <c r="G892" s="1127"/>
    </row>
    <row r="893" spans="5:7" ht="12.75">
      <c r="E893" s="1127"/>
      <c r="F893" s="1127"/>
      <c r="G893" s="1127"/>
    </row>
    <row r="894" spans="5:7" ht="12.75">
      <c r="E894" s="1127"/>
      <c r="F894" s="1127"/>
      <c r="G894" s="1127"/>
    </row>
    <row r="895" spans="5:7" ht="12.75">
      <c r="E895" s="1127"/>
      <c r="F895" s="1127"/>
      <c r="G895" s="1127"/>
    </row>
    <row r="896" spans="5:7" ht="12.75">
      <c r="E896" s="1127"/>
      <c r="F896" s="1127"/>
      <c r="G896" s="1127"/>
    </row>
    <row r="897" spans="5:7" ht="12.75">
      <c r="E897" s="1127"/>
      <c r="F897" s="1127"/>
      <c r="G897" s="1127"/>
    </row>
    <row r="898" spans="5:7" ht="12.75">
      <c r="E898" s="1127"/>
      <c r="F898" s="1127"/>
      <c r="G898" s="1127"/>
    </row>
    <row r="899" spans="5:7" ht="12.75">
      <c r="E899" s="1127"/>
      <c r="F899" s="1127"/>
      <c r="G899" s="1127"/>
    </row>
    <row r="900" spans="5:7" ht="12.75">
      <c r="E900" s="1127"/>
      <c r="F900" s="1127"/>
      <c r="G900" s="1127"/>
    </row>
    <row r="901" spans="5:7" ht="12.75">
      <c r="E901" s="1127"/>
      <c r="F901" s="1127"/>
      <c r="G901" s="1127"/>
    </row>
    <row r="902" spans="5:7" ht="12.75">
      <c r="E902" s="1127"/>
      <c r="F902" s="1127"/>
      <c r="G902" s="1127"/>
    </row>
    <row r="903" spans="5:7" ht="12.75">
      <c r="E903" s="1127"/>
      <c r="F903" s="1127"/>
      <c r="G903" s="1127"/>
    </row>
    <row r="904" spans="5:7" ht="12.75">
      <c r="E904" s="1127"/>
      <c r="F904" s="1127"/>
      <c r="G904" s="1127"/>
    </row>
    <row r="905" spans="5:7" ht="12.75">
      <c r="E905" s="1127"/>
      <c r="F905" s="1127"/>
      <c r="G905" s="1127"/>
    </row>
    <row r="906" spans="5:7" ht="12.75">
      <c r="E906" s="1127"/>
      <c r="F906" s="1127"/>
      <c r="G906" s="1127"/>
    </row>
    <row r="907" spans="5:7" ht="12.75">
      <c r="E907" s="1127"/>
      <c r="F907" s="1127"/>
      <c r="G907" s="1127"/>
    </row>
    <row r="908" spans="5:7" ht="12.75">
      <c r="E908" s="1127"/>
      <c r="F908" s="1127"/>
      <c r="G908" s="1127"/>
    </row>
    <row r="909" spans="5:7" ht="12.75">
      <c r="E909" s="1127"/>
      <c r="F909" s="1127"/>
      <c r="G909" s="1127"/>
    </row>
    <row r="910" spans="5:7" ht="12.75">
      <c r="E910" s="1127"/>
      <c r="F910" s="1127"/>
      <c r="G910" s="1127"/>
    </row>
    <row r="911" spans="5:7" ht="12.75">
      <c r="E911" s="1127"/>
      <c r="F911" s="1127"/>
      <c r="G911" s="1127"/>
    </row>
    <row r="912" spans="5:7" ht="12.75">
      <c r="E912" s="1127"/>
      <c r="F912" s="1127"/>
      <c r="G912" s="1127"/>
    </row>
    <row r="913" spans="5:7" ht="12.75">
      <c r="E913" s="1127"/>
      <c r="F913" s="1127"/>
      <c r="G913" s="1127"/>
    </row>
    <row r="914" spans="5:7" ht="12.75">
      <c r="E914" s="1127"/>
      <c r="F914" s="1127"/>
      <c r="G914" s="1127"/>
    </row>
    <row r="915" spans="5:7" ht="12.75">
      <c r="E915" s="1127"/>
      <c r="F915" s="1127"/>
      <c r="G915" s="1127"/>
    </row>
    <row r="916" spans="5:7" ht="12.75">
      <c r="E916" s="1127"/>
      <c r="F916" s="1127"/>
      <c r="G916" s="1127"/>
    </row>
    <row r="917" spans="5:7" ht="12.75">
      <c r="E917" s="1127"/>
      <c r="F917" s="1127"/>
      <c r="G917" s="1127"/>
    </row>
    <row r="918" spans="5:7" ht="12.75">
      <c r="E918" s="1127"/>
      <c r="F918" s="1127"/>
      <c r="G918" s="1127"/>
    </row>
    <row r="919" spans="5:7" ht="12.75">
      <c r="E919" s="1127"/>
      <c r="F919" s="1127"/>
      <c r="G919" s="1127"/>
    </row>
    <row r="920" spans="5:7" ht="12.75">
      <c r="E920" s="1127"/>
      <c r="F920" s="1127"/>
      <c r="G920" s="1127"/>
    </row>
    <row r="921" spans="5:7" ht="12.75">
      <c r="E921" s="1127"/>
      <c r="F921" s="1127"/>
      <c r="G921" s="1127"/>
    </row>
    <row r="922" spans="5:7" ht="12.75">
      <c r="E922" s="1127"/>
      <c r="F922" s="1127"/>
      <c r="G922" s="1127"/>
    </row>
    <row r="923" spans="5:7" ht="12.75">
      <c r="E923" s="1127"/>
      <c r="F923" s="1127"/>
      <c r="G923" s="1127"/>
    </row>
    <row r="924" spans="5:7" ht="12.75">
      <c r="E924" s="1127"/>
      <c r="F924" s="1127"/>
      <c r="G924" s="1127"/>
    </row>
    <row r="925" spans="5:7" ht="12.75">
      <c r="E925" s="1127"/>
      <c r="F925" s="1127"/>
      <c r="G925" s="1127"/>
    </row>
    <row r="926" spans="5:7" ht="12.75">
      <c r="E926" s="1127"/>
      <c r="F926" s="1127"/>
      <c r="G926" s="1127"/>
    </row>
    <row r="927" spans="5:7" ht="12.75">
      <c r="E927" s="1127"/>
      <c r="F927" s="1127"/>
      <c r="G927" s="1127"/>
    </row>
    <row r="928" spans="5:7" ht="12.75">
      <c r="E928" s="1127"/>
      <c r="F928" s="1127"/>
      <c r="G928" s="1127"/>
    </row>
    <row r="929" spans="5:7" ht="12.75">
      <c r="E929" s="1127"/>
      <c r="F929" s="1127"/>
      <c r="G929" s="1127"/>
    </row>
    <row r="930" spans="5:7" ht="12.75">
      <c r="E930" s="1127"/>
      <c r="F930" s="1127"/>
      <c r="G930" s="1127"/>
    </row>
    <row r="931" spans="5:7" ht="12.75">
      <c r="E931" s="1127"/>
      <c r="F931" s="1127"/>
      <c r="G931" s="1127"/>
    </row>
    <row r="932" spans="5:7" ht="12.75">
      <c r="E932" s="1127"/>
      <c r="F932" s="1127"/>
      <c r="G932" s="1127"/>
    </row>
    <row r="933" spans="5:7" ht="12.75">
      <c r="E933" s="1127"/>
      <c r="F933" s="1127"/>
      <c r="G933" s="1127"/>
    </row>
    <row r="934" spans="5:7" ht="12.75">
      <c r="E934" s="1127"/>
      <c r="F934" s="1127"/>
      <c r="G934" s="1127"/>
    </row>
    <row r="935" spans="5:7" ht="12.75">
      <c r="E935" s="1127"/>
      <c r="F935" s="1127"/>
      <c r="G935" s="1127"/>
    </row>
    <row r="936" spans="5:7" ht="12.75">
      <c r="E936" s="1127"/>
      <c r="F936" s="1127"/>
      <c r="G936" s="1127"/>
    </row>
    <row r="937" spans="5:7" ht="12.75">
      <c r="E937" s="1127"/>
      <c r="F937" s="1127"/>
      <c r="G937" s="1127"/>
    </row>
    <row r="938" spans="5:7" ht="12.75">
      <c r="E938" s="1127"/>
      <c r="F938" s="1127"/>
      <c r="G938" s="1127"/>
    </row>
    <row r="939" spans="5:7" ht="12.75">
      <c r="E939" s="1127"/>
      <c r="F939" s="1127"/>
      <c r="G939" s="1127"/>
    </row>
    <row r="940" spans="5:7" ht="12.75">
      <c r="E940" s="1127"/>
      <c r="F940" s="1127"/>
      <c r="G940" s="1127"/>
    </row>
    <row r="941" spans="5:7" ht="12.75">
      <c r="E941" s="1127"/>
      <c r="F941" s="1127"/>
      <c r="G941" s="1127"/>
    </row>
    <row r="942" spans="5:7" ht="12.75">
      <c r="E942" s="1127"/>
      <c r="F942" s="1127"/>
      <c r="G942" s="1127"/>
    </row>
    <row r="943" spans="5:7" ht="12.75">
      <c r="E943" s="1127"/>
      <c r="F943" s="1127"/>
      <c r="G943" s="1127"/>
    </row>
    <row r="944" spans="5:7" ht="12.75">
      <c r="E944" s="1127"/>
      <c r="F944" s="1127"/>
      <c r="G944" s="1127"/>
    </row>
    <row r="945" spans="5:7" ht="12.75">
      <c r="E945" s="1127"/>
      <c r="F945" s="1127"/>
      <c r="G945" s="1127"/>
    </row>
    <row r="946" spans="5:7" ht="12.75">
      <c r="E946" s="1127"/>
      <c r="F946" s="1127"/>
      <c r="G946" s="1127"/>
    </row>
    <row r="947" spans="5:7" ht="12.75">
      <c r="E947" s="1127"/>
      <c r="F947" s="1127"/>
      <c r="G947" s="1127"/>
    </row>
    <row r="948" spans="5:7" ht="12.75">
      <c r="E948" s="1127"/>
      <c r="F948" s="1127"/>
      <c r="G948" s="1127"/>
    </row>
    <row r="949" spans="5:7" ht="12.75">
      <c r="E949" s="1127"/>
      <c r="F949" s="1127"/>
      <c r="G949" s="1127"/>
    </row>
    <row r="950" spans="5:7" ht="12.75">
      <c r="E950" s="1127"/>
      <c r="F950" s="1127"/>
      <c r="G950" s="1127"/>
    </row>
    <row r="951" spans="5:7" ht="12.75">
      <c r="E951" s="1127"/>
      <c r="F951" s="1127"/>
      <c r="G951" s="1127"/>
    </row>
    <row r="952" spans="5:7" ht="12.75">
      <c r="E952" s="1127"/>
      <c r="F952" s="1127"/>
      <c r="G952" s="1127"/>
    </row>
    <row r="953" spans="5:7" ht="12.75">
      <c r="E953" s="1127"/>
      <c r="F953" s="1127"/>
      <c r="G953" s="1127"/>
    </row>
    <row r="954" spans="5:7" ht="12.75">
      <c r="E954" s="1127"/>
      <c r="F954" s="1127"/>
      <c r="G954" s="1127"/>
    </row>
    <row r="955" spans="5:7" ht="12.75">
      <c r="E955" s="1127"/>
      <c r="F955" s="1127"/>
      <c r="G955" s="1127"/>
    </row>
    <row r="956" spans="5:7" ht="12.75">
      <c r="E956" s="1127"/>
      <c r="F956" s="1127"/>
      <c r="G956" s="1127"/>
    </row>
    <row r="957" spans="5:7" ht="12.75">
      <c r="E957" s="1127"/>
      <c r="F957" s="1127"/>
      <c r="G957" s="1127"/>
    </row>
    <row r="958" spans="5:7" ht="12.75">
      <c r="E958" s="1127"/>
      <c r="F958" s="1127"/>
      <c r="G958" s="1127"/>
    </row>
    <row r="959" spans="5:7" ht="12.75">
      <c r="E959" s="1127"/>
      <c r="F959" s="1127"/>
      <c r="G959" s="1127"/>
    </row>
    <row r="960" spans="5:7" ht="12.75">
      <c r="E960" s="1127"/>
      <c r="F960" s="1127"/>
      <c r="G960" s="1127"/>
    </row>
    <row r="961" spans="5:7" ht="12.75">
      <c r="E961" s="1127"/>
      <c r="F961" s="1127"/>
      <c r="G961" s="1127"/>
    </row>
    <row r="962" spans="5:7" ht="12.75">
      <c r="E962" s="1127"/>
      <c r="F962" s="1127"/>
      <c r="G962" s="1127"/>
    </row>
    <row r="963" spans="5:7" ht="12.75">
      <c r="E963" s="1127"/>
      <c r="F963" s="1127"/>
      <c r="G963" s="1127"/>
    </row>
    <row r="964" spans="5:7" ht="12.75">
      <c r="E964" s="1127"/>
      <c r="F964" s="1127"/>
      <c r="G964" s="1127"/>
    </row>
    <row r="965" spans="5:7" ht="12.75">
      <c r="E965" s="1127"/>
      <c r="F965" s="1127"/>
      <c r="G965" s="1127"/>
    </row>
    <row r="966" spans="5:7" ht="12.75">
      <c r="E966" s="1127"/>
      <c r="F966" s="1127"/>
      <c r="G966" s="1127"/>
    </row>
    <row r="967" spans="5:7" ht="12.75">
      <c r="E967" s="1127"/>
      <c r="F967" s="1127"/>
      <c r="G967" s="1127"/>
    </row>
    <row r="968" spans="5:7" ht="12.75">
      <c r="E968" s="1127"/>
      <c r="F968" s="1127"/>
      <c r="G968" s="1127"/>
    </row>
    <row r="969" spans="5:7" ht="12.75">
      <c r="E969" s="1127"/>
      <c r="F969" s="1127"/>
      <c r="G969" s="1127"/>
    </row>
    <row r="970" spans="5:7" ht="12.75">
      <c r="E970" s="1127"/>
      <c r="F970" s="1127"/>
      <c r="G970" s="1127"/>
    </row>
    <row r="971" spans="5:7" ht="12.75">
      <c r="E971" s="1127"/>
      <c r="F971" s="1127"/>
      <c r="G971" s="1127"/>
    </row>
    <row r="972" spans="5:7" ht="12.75">
      <c r="E972" s="1127"/>
      <c r="F972" s="1127"/>
      <c r="G972" s="1127"/>
    </row>
    <row r="973" spans="5:7" ht="12.75">
      <c r="E973" s="1127"/>
      <c r="F973" s="1127"/>
      <c r="G973" s="1127"/>
    </row>
    <row r="974" spans="5:7" ht="12.75">
      <c r="E974" s="1127"/>
      <c r="F974" s="1127"/>
      <c r="G974" s="1127"/>
    </row>
    <row r="975" spans="5:7" ht="12.75">
      <c r="E975" s="1127"/>
      <c r="F975" s="1127"/>
      <c r="G975" s="1127"/>
    </row>
    <row r="976" spans="5:7" ht="12.75">
      <c r="E976" s="1127"/>
      <c r="F976" s="1127"/>
      <c r="G976" s="1127"/>
    </row>
    <row r="977" spans="5:7" ht="12.75">
      <c r="E977" s="1127"/>
      <c r="F977" s="1127"/>
      <c r="G977" s="1127"/>
    </row>
    <row r="978" spans="5:7" ht="12.75">
      <c r="E978" s="1127"/>
      <c r="F978" s="1127"/>
      <c r="G978" s="1127"/>
    </row>
    <row r="979" spans="5:7" ht="12.75">
      <c r="E979" s="1127"/>
      <c r="F979" s="1127"/>
      <c r="G979" s="1127"/>
    </row>
    <row r="980" spans="5:7" ht="12.75">
      <c r="E980" s="1127"/>
      <c r="F980" s="1127"/>
      <c r="G980" s="1127"/>
    </row>
    <row r="981" spans="5:7" ht="12.75">
      <c r="E981" s="1127"/>
      <c r="F981" s="1127"/>
      <c r="G981" s="1127"/>
    </row>
    <row r="982" spans="5:7" ht="12.75">
      <c r="E982" s="1127"/>
      <c r="F982" s="1127"/>
      <c r="G982" s="1127"/>
    </row>
    <row r="983" spans="5:7" ht="12.75">
      <c r="E983" s="1127"/>
      <c r="F983" s="1127"/>
      <c r="G983" s="1127"/>
    </row>
    <row r="984" spans="5:7" ht="12.75">
      <c r="E984" s="1127"/>
      <c r="F984" s="1127"/>
      <c r="G984" s="1127"/>
    </row>
    <row r="985" spans="5:7" ht="12.75">
      <c r="E985" s="1127"/>
      <c r="F985" s="1127"/>
      <c r="G985" s="1127"/>
    </row>
    <row r="986" spans="5:7" ht="12.75">
      <c r="E986" s="1127"/>
      <c r="F986" s="1127"/>
      <c r="G986" s="1127"/>
    </row>
    <row r="987" spans="5:7" ht="12.75">
      <c r="E987" s="1127"/>
      <c r="F987" s="1127"/>
      <c r="G987" s="1127"/>
    </row>
    <row r="988" spans="5:7" ht="12.75">
      <c r="E988" s="1127"/>
      <c r="F988" s="1127"/>
      <c r="G988" s="1127"/>
    </row>
    <row r="989" spans="5:7" ht="12.75">
      <c r="E989" s="1127"/>
      <c r="F989" s="1127"/>
      <c r="G989" s="1127"/>
    </row>
    <row r="990" spans="5:7" ht="12.75">
      <c r="E990" s="1127"/>
      <c r="F990" s="1127"/>
      <c r="G990" s="1127"/>
    </row>
    <row r="991" spans="5:7" ht="12.75">
      <c r="E991" s="1127"/>
      <c r="F991" s="1127"/>
      <c r="G991" s="1127"/>
    </row>
    <row r="992" spans="5:7" ht="12.75">
      <c r="E992" s="1127"/>
      <c r="F992" s="1127"/>
      <c r="G992" s="1127"/>
    </row>
    <row r="993" spans="5:7" ht="12.75">
      <c r="E993" s="1127"/>
      <c r="F993" s="1127"/>
      <c r="G993" s="1127"/>
    </row>
    <row r="994" spans="5:7" ht="12.75">
      <c r="E994" s="1127"/>
      <c r="F994" s="1127"/>
      <c r="G994" s="1127"/>
    </row>
    <row r="995" spans="5:7" ht="12.75">
      <c r="E995" s="1127"/>
      <c r="F995" s="1127"/>
      <c r="G995" s="1127"/>
    </row>
    <row r="996" spans="5:7" ht="12.75">
      <c r="E996" s="1127"/>
      <c r="F996" s="1127"/>
      <c r="G996" s="1127"/>
    </row>
    <row r="997" spans="5:7" ht="12.75">
      <c r="E997" s="1127"/>
      <c r="F997" s="1127"/>
      <c r="G997" s="1127"/>
    </row>
    <row r="998" spans="5:7" ht="12.75">
      <c r="E998" s="1127"/>
      <c r="F998" s="1127"/>
      <c r="G998" s="1127"/>
    </row>
    <row r="999" spans="5:7" ht="12.75">
      <c r="E999" s="1127"/>
      <c r="F999" s="1127"/>
      <c r="G999" s="1127"/>
    </row>
    <row r="1000" spans="5:7" ht="12.75">
      <c r="E1000" s="1127"/>
      <c r="F1000" s="1127"/>
      <c r="G1000" s="1127"/>
    </row>
    <row r="1001" spans="5:7" ht="12.75">
      <c r="E1001" s="1127"/>
      <c r="F1001" s="1127"/>
      <c r="G1001" s="1127"/>
    </row>
    <row r="1002" spans="5:7" ht="12.75">
      <c r="E1002" s="1127"/>
      <c r="F1002" s="1127"/>
      <c r="G1002" s="1127"/>
    </row>
    <row r="1003" spans="5:7" ht="12.75">
      <c r="E1003" s="1127"/>
      <c r="F1003" s="1127"/>
      <c r="G1003" s="1127"/>
    </row>
    <row r="1004" spans="5:7" ht="12.75">
      <c r="E1004" s="1127"/>
      <c r="F1004" s="1127"/>
      <c r="G1004" s="1127"/>
    </row>
    <row r="1005" spans="5:7" ht="12.75">
      <c r="E1005" s="1127"/>
      <c r="F1005" s="1127"/>
      <c r="G1005" s="1127"/>
    </row>
    <row r="1006" spans="5:7" ht="12.75">
      <c r="E1006" s="1127"/>
      <c r="F1006" s="1127"/>
      <c r="G1006" s="1127"/>
    </row>
    <row r="1007" spans="5:7" ht="12.75">
      <c r="E1007" s="1127"/>
      <c r="F1007" s="1127"/>
      <c r="G1007" s="1127"/>
    </row>
    <row r="1008" spans="5:7" ht="12.75">
      <c r="E1008" s="1127"/>
      <c r="F1008" s="1127"/>
      <c r="G1008" s="1127"/>
    </row>
    <row r="1009" spans="5:7" ht="12.75">
      <c r="E1009" s="1127"/>
      <c r="F1009" s="1127"/>
      <c r="G1009" s="1127"/>
    </row>
    <row r="1010" spans="5:7" ht="12.75">
      <c r="E1010" s="1127"/>
      <c r="F1010" s="1127"/>
      <c r="G1010" s="1127"/>
    </row>
    <row r="1011" spans="5:7" ht="12.75">
      <c r="E1011" s="1127"/>
      <c r="F1011" s="1127"/>
      <c r="G1011" s="1127"/>
    </row>
    <row r="1012" spans="5:7" ht="12.75">
      <c r="E1012" s="1127"/>
      <c r="F1012" s="1127"/>
      <c r="G1012" s="1127"/>
    </row>
    <row r="1013" spans="5:7" ht="12.75">
      <c r="E1013" s="1127"/>
      <c r="F1013" s="1127"/>
      <c r="G1013" s="1127"/>
    </row>
    <row r="1014" spans="5:7" ht="12.75">
      <c r="E1014" s="1127"/>
      <c r="F1014" s="1127"/>
      <c r="G1014" s="1127"/>
    </row>
    <row r="1015" spans="5:7" ht="12.75">
      <c r="E1015" s="1127"/>
      <c r="F1015" s="1127"/>
      <c r="G1015" s="1127"/>
    </row>
    <row r="1016" spans="5:7" ht="12.75">
      <c r="E1016" s="1127"/>
      <c r="F1016" s="1127"/>
      <c r="G1016" s="1127"/>
    </row>
    <row r="1017" spans="5:7" ht="12.75">
      <c r="E1017" s="1127"/>
      <c r="F1017" s="1127"/>
      <c r="G1017" s="1127"/>
    </row>
    <row r="1018" spans="5:7" ht="12.75">
      <c r="E1018" s="1127"/>
      <c r="F1018" s="1127"/>
      <c r="G1018" s="1127"/>
    </row>
    <row r="1019" spans="5:7" ht="12.75">
      <c r="E1019" s="1127"/>
      <c r="F1019" s="1127"/>
      <c r="G1019" s="1127"/>
    </row>
    <row r="1020" spans="5:7" ht="12.75">
      <c r="E1020" s="1127"/>
      <c r="F1020" s="1127"/>
      <c r="G1020" s="1127"/>
    </row>
    <row r="1021" spans="5:7" ht="12.75">
      <c r="E1021" s="1127"/>
      <c r="F1021" s="1127"/>
      <c r="G1021" s="1127"/>
    </row>
    <row r="1022" spans="5:7" ht="12.75">
      <c r="E1022" s="1127"/>
      <c r="F1022" s="1127"/>
      <c r="G1022" s="1127"/>
    </row>
    <row r="1023" spans="5:7" ht="12.75">
      <c r="E1023" s="1127"/>
      <c r="F1023" s="1127"/>
      <c r="G1023" s="1127"/>
    </row>
    <row r="1024" spans="5:7" ht="12.75">
      <c r="E1024" s="1127"/>
      <c r="F1024" s="1127"/>
      <c r="G1024" s="1127"/>
    </row>
    <row r="1025" spans="5:7" ht="12.75">
      <c r="E1025" s="1127"/>
      <c r="F1025" s="1127"/>
      <c r="G1025" s="1127"/>
    </row>
    <row r="1026" spans="5:7" ht="12.75">
      <c r="E1026" s="1127"/>
      <c r="F1026" s="1127"/>
      <c r="G1026" s="1127"/>
    </row>
    <row r="1027" spans="5:7" ht="12.75">
      <c r="E1027" s="1127"/>
      <c r="F1027" s="1127"/>
      <c r="G1027" s="1127"/>
    </row>
    <row r="1028" spans="5:7" ht="12.75">
      <c r="E1028" s="1127"/>
      <c r="F1028" s="1127"/>
      <c r="G1028" s="1127"/>
    </row>
    <row r="1029" spans="5:7" ht="12.75">
      <c r="E1029" s="1127"/>
      <c r="F1029" s="1127"/>
      <c r="G1029" s="1127"/>
    </row>
    <row r="1030" spans="5:7" ht="12.75">
      <c r="E1030" s="1127"/>
      <c r="F1030" s="1127"/>
      <c r="G1030" s="1127"/>
    </row>
    <row r="1031" spans="5:7" ht="12.75">
      <c r="E1031" s="1127"/>
      <c r="F1031" s="1127"/>
      <c r="G1031" s="1127"/>
    </row>
    <row r="1032" spans="5:7" ht="12.75">
      <c r="E1032" s="1127"/>
      <c r="F1032" s="1127"/>
      <c r="G1032" s="1127"/>
    </row>
    <row r="1033" spans="5:7" ht="12.75">
      <c r="E1033" s="1127"/>
      <c r="F1033" s="1127"/>
      <c r="G1033" s="1127"/>
    </row>
    <row r="1034" spans="5:7" ht="12.75">
      <c r="E1034" s="1127"/>
      <c r="F1034" s="1127"/>
      <c r="G1034" s="1127"/>
    </row>
    <row r="1035" spans="5:7" ht="12.75">
      <c r="E1035" s="1127"/>
      <c r="F1035" s="1127"/>
      <c r="G1035" s="1127"/>
    </row>
    <row r="1036" spans="5:7" ht="12.75">
      <c r="E1036" s="1127"/>
      <c r="F1036" s="1127"/>
      <c r="G1036" s="1127"/>
    </row>
    <row r="1037" spans="5:7" ht="12.75">
      <c r="E1037" s="1127"/>
      <c r="F1037" s="1127"/>
      <c r="G1037" s="1127"/>
    </row>
    <row r="1038" spans="5:7" ht="12.75">
      <c r="E1038" s="1127"/>
      <c r="F1038" s="1127"/>
      <c r="G1038" s="1127"/>
    </row>
    <row r="1039" spans="5:7" ht="12.75">
      <c r="E1039" s="1127"/>
      <c r="F1039" s="1127"/>
      <c r="G1039" s="1127"/>
    </row>
    <row r="1040" spans="5:7" ht="12.75">
      <c r="E1040" s="1127"/>
      <c r="F1040" s="1127"/>
      <c r="G1040" s="1127"/>
    </row>
    <row r="1041" spans="5:7" ht="12.75">
      <c r="E1041" s="1127"/>
      <c r="F1041" s="1127"/>
      <c r="G1041" s="1127"/>
    </row>
    <row r="1042" spans="5:7" ht="12.75">
      <c r="E1042" s="1127"/>
      <c r="F1042" s="1127"/>
      <c r="G1042" s="1127"/>
    </row>
    <row r="1043" spans="5:7" ht="12.75">
      <c r="E1043" s="1127"/>
      <c r="F1043" s="1127"/>
      <c r="G1043" s="1127"/>
    </row>
    <row r="1044" spans="5:7" ht="12.75">
      <c r="E1044" s="1127"/>
      <c r="F1044" s="1127"/>
      <c r="G1044" s="1127"/>
    </row>
    <row r="1045" spans="5:7" ht="12.75">
      <c r="E1045" s="1127"/>
      <c r="F1045" s="1127"/>
      <c r="G1045" s="1127"/>
    </row>
    <row r="1046" spans="5:7" ht="12.75">
      <c r="E1046" s="1127"/>
      <c r="F1046" s="1127"/>
      <c r="G1046" s="1127"/>
    </row>
    <row r="1047" spans="5:7" ht="12.75">
      <c r="E1047" s="1127"/>
      <c r="F1047" s="1127"/>
      <c r="G1047" s="1127"/>
    </row>
    <row r="1048" spans="5:7" ht="12.75">
      <c r="E1048" s="1127"/>
      <c r="F1048" s="1127"/>
      <c r="G1048" s="1127"/>
    </row>
    <row r="1049" spans="5:7" ht="12.75">
      <c r="E1049" s="1127"/>
      <c r="F1049" s="1127"/>
      <c r="G1049" s="1127"/>
    </row>
    <row r="1050" spans="5:7" ht="12.75">
      <c r="E1050" s="1127"/>
      <c r="F1050" s="1127"/>
      <c r="G1050" s="1127"/>
    </row>
    <row r="1051" spans="5:7" ht="12.75">
      <c r="E1051" s="1127"/>
      <c r="F1051" s="1127"/>
      <c r="G1051" s="1127"/>
    </row>
    <row r="1052" spans="5:7" ht="12.75">
      <c r="E1052" s="1127"/>
      <c r="F1052" s="1127"/>
      <c r="G1052" s="1127"/>
    </row>
    <row r="1053" spans="5:7" ht="12.75">
      <c r="E1053" s="1127"/>
      <c r="F1053" s="1127"/>
      <c r="G1053" s="1127"/>
    </row>
    <row r="1054" spans="5:7" ht="12.75">
      <c r="E1054" s="1127"/>
      <c r="F1054" s="1127"/>
      <c r="G1054" s="1127"/>
    </row>
    <row r="1055" spans="5:7" ht="12.75">
      <c r="E1055" s="1127"/>
      <c r="F1055" s="1127"/>
      <c r="G1055" s="1127"/>
    </row>
    <row r="1056" spans="5:7" ht="12.75">
      <c r="E1056" s="1127"/>
      <c r="F1056" s="1127"/>
      <c r="G1056" s="1127"/>
    </row>
    <row r="1057" spans="5:7" ht="12.75">
      <c r="E1057" s="1127"/>
      <c r="F1057" s="1127"/>
      <c r="G1057" s="1127"/>
    </row>
    <row r="1058" spans="5:7" ht="12.75">
      <c r="E1058" s="1127"/>
      <c r="F1058" s="1127"/>
      <c r="G1058" s="1127"/>
    </row>
    <row r="1059" spans="5:7" ht="12.75">
      <c r="E1059" s="1127"/>
      <c r="F1059" s="1127"/>
      <c r="G1059" s="1127"/>
    </row>
    <row r="1060" spans="5:7" ht="12.75">
      <c r="E1060" s="1127"/>
      <c r="F1060" s="1127"/>
      <c r="G1060" s="1127"/>
    </row>
    <row r="1061" spans="5:7" ht="12.75">
      <c r="E1061" s="1127"/>
      <c r="F1061" s="1127"/>
      <c r="G1061" s="1127"/>
    </row>
    <row r="1062" spans="5:7" ht="12.75">
      <c r="E1062" s="1127"/>
      <c r="F1062" s="1127"/>
      <c r="G1062" s="1127"/>
    </row>
    <row r="1063" spans="5:7" ht="12.75">
      <c r="E1063" s="1127"/>
      <c r="F1063" s="1127"/>
      <c r="G1063" s="1127"/>
    </row>
    <row r="1064" spans="5:7" ht="12.75">
      <c r="E1064" s="1127"/>
      <c r="F1064" s="1127"/>
      <c r="G1064" s="1127"/>
    </row>
    <row r="1065" spans="5:7" ht="12.75">
      <c r="E1065" s="1127"/>
      <c r="F1065" s="1127"/>
      <c r="G1065" s="1127"/>
    </row>
    <row r="1066" spans="5:7" ht="12.75">
      <c r="E1066" s="1127"/>
      <c r="F1066" s="1127"/>
      <c r="G1066" s="1127"/>
    </row>
    <row r="1067" spans="5:7" ht="12.75">
      <c r="E1067" s="1127"/>
      <c r="F1067" s="1127"/>
      <c r="G1067" s="1127"/>
    </row>
    <row r="1068" spans="5:7" ht="12.75">
      <c r="E1068" s="1127"/>
      <c r="F1068" s="1127"/>
      <c r="G1068" s="1127"/>
    </row>
    <row r="1069" spans="5:7" ht="12.75">
      <c r="E1069" s="1127"/>
      <c r="F1069" s="1127"/>
      <c r="G1069" s="1127"/>
    </row>
    <row r="1070" spans="5:7" ht="12.75">
      <c r="E1070" s="1127"/>
      <c r="F1070" s="1127"/>
      <c r="G1070" s="1127"/>
    </row>
    <row r="1071" spans="5:7" ht="12.75">
      <c r="E1071" s="1127"/>
      <c r="F1071" s="1127"/>
      <c r="G1071" s="1127"/>
    </row>
    <row r="1072" spans="5:7" ht="12.75">
      <c r="E1072" s="1127"/>
      <c r="F1072" s="1127"/>
      <c r="G1072" s="1127"/>
    </row>
    <row r="1073" spans="5:7" ht="12.75">
      <c r="E1073" s="1127"/>
      <c r="F1073" s="1127"/>
      <c r="G1073" s="1127"/>
    </row>
    <row r="1074" spans="5:7" ht="12.75">
      <c r="E1074" s="1127"/>
      <c r="F1074" s="1127"/>
      <c r="G1074" s="1127"/>
    </row>
    <row r="1075" spans="5:7" ht="12.75">
      <c r="E1075" s="1127"/>
      <c r="F1075" s="1127"/>
      <c r="G1075" s="1127"/>
    </row>
    <row r="1076" spans="5:7" ht="12.75">
      <c r="E1076" s="1127"/>
      <c r="F1076" s="1127"/>
      <c r="G1076" s="1127"/>
    </row>
    <row r="1077" spans="5:7" ht="12.75">
      <c r="E1077" s="1127"/>
      <c r="F1077" s="1127"/>
      <c r="G1077" s="1127"/>
    </row>
    <row r="1078" spans="5:7" ht="12.75">
      <c r="E1078" s="1127"/>
      <c r="F1078" s="1127"/>
      <c r="G1078" s="1127"/>
    </row>
    <row r="1079" spans="5:7" ht="12.75">
      <c r="E1079" s="1127"/>
      <c r="F1079" s="1127"/>
      <c r="G1079" s="1127"/>
    </row>
    <row r="1080" spans="5:7" ht="12.75">
      <c r="E1080" s="1127"/>
      <c r="F1080" s="1127"/>
      <c r="G1080" s="1127"/>
    </row>
    <row r="1081" spans="5:7" ht="12.75">
      <c r="E1081" s="1127"/>
      <c r="F1081" s="1127"/>
      <c r="G1081" s="1127"/>
    </row>
    <row r="1082" spans="5:7" ht="12.75">
      <c r="E1082" s="1127"/>
      <c r="F1082" s="1127"/>
      <c r="G1082" s="1127"/>
    </row>
    <row r="1083" spans="5:7" ht="12.75">
      <c r="E1083" s="1127"/>
      <c r="F1083" s="1127"/>
      <c r="G1083" s="1127"/>
    </row>
    <row r="1084" spans="5:7" ht="12.75">
      <c r="E1084" s="1127"/>
      <c r="F1084" s="1127"/>
      <c r="G1084" s="1127"/>
    </row>
    <row r="1085" spans="5:7" ht="12.75">
      <c r="E1085" s="1127"/>
      <c r="F1085" s="1127"/>
      <c r="G1085" s="1127"/>
    </row>
    <row r="1086" spans="5:7" ht="12.75">
      <c r="E1086" s="1127"/>
      <c r="F1086" s="1127"/>
      <c r="G1086" s="1127"/>
    </row>
    <row r="1087" spans="5:7" ht="12.75">
      <c r="E1087" s="1127"/>
      <c r="F1087" s="1127"/>
      <c r="G1087" s="1127"/>
    </row>
    <row r="1088" spans="5:7" ht="12.75">
      <c r="E1088" s="1127"/>
      <c r="F1088" s="1127"/>
      <c r="G1088" s="1127"/>
    </row>
    <row r="1089" spans="5:7" ht="12.75">
      <c r="E1089" s="1127"/>
      <c r="F1089" s="1127"/>
      <c r="G1089" s="1127"/>
    </row>
    <row r="1090" spans="5:7" ht="12.75">
      <c r="E1090" s="1127"/>
      <c r="F1090" s="1127"/>
      <c r="G1090" s="1127"/>
    </row>
    <row r="1091" spans="5:7" ht="12.75">
      <c r="E1091" s="1127"/>
      <c r="F1091" s="1127"/>
      <c r="G1091" s="1127"/>
    </row>
    <row r="1092" spans="5:7" ht="12.75">
      <c r="E1092" s="1127"/>
      <c r="F1092" s="1127"/>
      <c r="G1092" s="1127"/>
    </row>
    <row r="1093" spans="5:7" ht="12.75">
      <c r="E1093" s="1127"/>
      <c r="F1093" s="1127"/>
      <c r="G1093" s="1127"/>
    </row>
    <row r="1094" spans="5:7" ht="12.75">
      <c r="E1094" s="1127"/>
      <c r="F1094" s="1127"/>
      <c r="G1094" s="1127"/>
    </row>
    <row r="1095" spans="5:7" ht="12.75">
      <c r="E1095" s="1127"/>
      <c r="F1095" s="1127"/>
      <c r="G1095" s="1127"/>
    </row>
    <row r="1096" spans="5:7" ht="12.75">
      <c r="E1096" s="1127"/>
      <c r="F1096" s="1127"/>
      <c r="G1096" s="1127"/>
    </row>
    <row r="1097" spans="5:7" ht="12.75">
      <c r="E1097" s="1127"/>
      <c r="F1097" s="1127"/>
      <c r="G1097" s="1127"/>
    </row>
    <row r="1098" spans="5:7" ht="12.75">
      <c r="E1098" s="1127"/>
      <c r="F1098" s="1127"/>
      <c r="G1098" s="1127"/>
    </row>
    <row r="1099" spans="5:7" ht="12.75">
      <c r="E1099" s="1127"/>
      <c r="F1099" s="1127"/>
      <c r="G1099" s="1127"/>
    </row>
    <row r="1100" spans="5:7" ht="12.75">
      <c r="E1100" s="1127"/>
      <c r="F1100" s="1127"/>
      <c r="G1100" s="1127"/>
    </row>
    <row r="1101" spans="5:7" ht="12.75">
      <c r="E1101" s="1127"/>
      <c r="F1101" s="1127"/>
      <c r="G1101" s="1127"/>
    </row>
    <row r="1102" spans="5:7" ht="12.75">
      <c r="E1102" s="1127"/>
      <c r="F1102" s="1127"/>
      <c r="G1102" s="1127"/>
    </row>
    <row r="1103" spans="5:7" ht="12.75">
      <c r="E1103" s="1127"/>
      <c r="F1103" s="1127"/>
      <c r="G1103" s="1127"/>
    </row>
    <row r="1104" spans="5:7" ht="12.75">
      <c r="E1104" s="1127"/>
      <c r="F1104" s="1127"/>
      <c r="G1104" s="1127"/>
    </row>
    <row r="1105" spans="5:7" ht="12.75">
      <c r="E1105" s="1127"/>
      <c r="F1105" s="1127"/>
      <c r="G1105" s="1127"/>
    </row>
    <row r="1106" spans="5:7" ht="12.75">
      <c r="E1106" s="1127"/>
      <c r="F1106" s="1127"/>
      <c r="G1106" s="1127"/>
    </row>
    <row r="1107" spans="5:7" ht="12.75">
      <c r="E1107" s="1127"/>
      <c r="F1107" s="1127"/>
      <c r="G1107" s="1127"/>
    </row>
    <row r="1108" spans="5:7" ht="12.75">
      <c r="E1108" s="1127"/>
      <c r="F1108" s="1127"/>
      <c r="G1108" s="1127"/>
    </row>
    <row r="1109" spans="5:7" ht="12.75">
      <c r="E1109" s="1127"/>
      <c r="F1109" s="1127"/>
      <c r="G1109" s="1127"/>
    </row>
    <row r="1110" spans="5:7" ht="12.75">
      <c r="E1110" s="1127"/>
      <c r="F1110" s="1127"/>
      <c r="G1110" s="1127"/>
    </row>
    <row r="1111" spans="5:7" ht="12.75">
      <c r="E1111" s="1127"/>
      <c r="F1111" s="1127"/>
      <c r="G1111" s="1127"/>
    </row>
    <row r="1112" spans="5:7" ht="12.75">
      <c r="E1112" s="1127"/>
      <c r="F1112" s="1127"/>
      <c r="G1112" s="1127"/>
    </row>
    <row r="1113" spans="5:7" ht="12.75">
      <c r="E1113" s="1127"/>
      <c r="F1113" s="1127"/>
      <c r="G1113" s="1127"/>
    </row>
    <row r="1114" spans="5:7" ht="12.75">
      <c r="E1114" s="1127"/>
      <c r="F1114" s="1127"/>
      <c r="G1114" s="1127"/>
    </row>
    <row r="1115" spans="5:7" ht="12.75">
      <c r="E1115" s="1127"/>
      <c r="F1115" s="1127"/>
      <c r="G1115" s="1127"/>
    </row>
    <row r="1116" spans="5:7" ht="12.75">
      <c r="E1116" s="1127"/>
      <c r="F1116" s="1127"/>
      <c r="G1116" s="1127"/>
    </row>
    <row r="1117" spans="5:7" ht="12.75">
      <c r="E1117" s="1127"/>
      <c r="F1117" s="1127"/>
      <c r="G1117" s="1127"/>
    </row>
    <row r="1118" spans="5:7" ht="12.75">
      <c r="E1118" s="1127"/>
      <c r="F1118" s="1127"/>
      <c r="G1118" s="1127"/>
    </row>
    <row r="1119" spans="5:7" ht="12.75">
      <c r="E1119" s="1127"/>
      <c r="F1119" s="1127"/>
      <c r="G1119" s="1127"/>
    </row>
    <row r="1120" spans="5:7" ht="12.75">
      <c r="E1120" s="1127"/>
      <c r="F1120" s="1127"/>
      <c r="G1120" s="1127"/>
    </row>
    <row r="1121" spans="5:7" ht="12.75">
      <c r="E1121" s="1127"/>
      <c r="F1121" s="1127"/>
      <c r="G1121" s="1127"/>
    </row>
    <row r="1122" spans="5:7" ht="12.75">
      <c r="E1122" s="1127"/>
      <c r="F1122" s="1127"/>
      <c r="G1122" s="1127"/>
    </row>
    <row r="1123" spans="5:7" ht="12.75">
      <c r="E1123" s="1127"/>
      <c r="F1123" s="1127"/>
      <c r="G1123" s="1127"/>
    </row>
    <row r="1124" spans="5:7" ht="12.75">
      <c r="E1124" s="1127"/>
      <c r="F1124" s="1127"/>
      <c r="G1124" s="1127"/>
    </row>
    <row r="1125" spans="5:7" ht="12.75">
      <c r="E1125" s="1127"/>
      <c r="F1125" s="1127"/>
      <c r="G1125" s="1127"/>
    </row>
    <row r="1126" spans="5:7" ht="12.75">
      <c r="E1126" s="1127"/>
      <c r="F1126" s="1127"/>
      <c r="G1126" s="1127"/>
    </row>
    <row r="1127" spans="5:7" ht="12.75">
      <c r="E1127" s="1127"/>
      <c r="F1127" s="1127"/>
      <c r="G1127" s="1127"/>
    </row>
    <row r="1128" spans="5:7" ht="12.75">
      <c r="E1128" s="1127"/>
      <c r="F1128" s="1127"/>
      <c r="G1128" s="1127"/>
    </row>
    <row r="1129" spans="5:7" ht="12.75">
      <c r="E1129" s="1127"/>
      <c r="F1129" s="1127"/>
      <c r="G1129" s="1127"/>
    </row>
    <row r="1130" spans="5:7" ht="12.75">
      <c r="E1130" s="1127"/>
      <c r="F1130" s="1127"/>
      <c r="G1130" s="1127"/>
    </row>
    <row r="1131" spans="5:7" ht="12.75">
      <c r="E1131" s="1127"/>
      <c r="F1131" s="1127"/>
      <c r="G1131" s="1127"/>
    </row>
    <row r="1132" spans="5:7" ht="12.75">
      <c r="E1132" s="1127"/>
      <c r="F1132" s="1127"/>
      <c r="G1132" s="1127"/>
    </row>
    <row r="1133" spans="5:7" ht="12.75">
      <c r="E1133" s="1127"/>
      <c r="F1133" s="1127"/>
      <c r="G1133" s="1127"/>
    </row>
    <row r="1134" spans="5:7" ht="12.75">
      <c r="E1134" s="1127"/>
      <c r="F1134" s="1127"/>
      <c r="G1134" s="1127"/>
    </row>
    <row r="1135" spans="5:7" ht="12.75">
      <c r="E1135" s="1127"/>
      <c r="F1135" s="1127"/>
      <c r="G1135" s="1127"/>
    </row>
    <row r="1136" spans="5:7" ht="12.75">
      <c r="E1136" s="1127"/>
      <c r="F1136" s="1127"/>
      <c r="G1136" s="1127"/>
    </row>
    <row r="1137" spans="5:7" ht="12.75">
      <c r="E1137" s="1127"/>
      <c r="F1137" s="1127"/>
      <c r="G1137" s="1127"/>
    </row>
    <row r="1138" spans="5:7" ht="12.75">
      <c r="E1138" s="1127"/>
      <c r="F1138" s="1127"/>
      <c r="G1138" s="1127"/>
    </row>
    <row r="1139" spans="5:7" ht="12.75">
      <c r="E1139" s="1127"/>
      <c r="F1139" s="1127"/>
      <c r="G1139" s="1127"/>
    </row>
    <row r="1140" spans="5:7" ht="12.75">
      <c r="E1140" s="1127"/>
      <c r="F1140" s="1127"/>
      <c r="G1140" s="1127"/>
    </row>
    <row r="1141" spans="5:7" ht="12.75">
      <c r="E1141" s="1127"/>
      <c r="F1141" s="1127"/>
      <c r="G1141" s="1127"/>
    </row>
    <row r="1142" spans="5:7" ht="12.75">
      <c r="E1142" s="1127"/>
      <c r="F1142" s="1127"/>
      <c r="G1142" s="1127"/>
    </row>
    <row r="1143" spans="5:7" ht="12.75">
      <c r="E1143" s="1127"/>
      <c r="F1143" s="1127"/>
      <c r="G1143" s="1127"/>
    </row>
    <row r="1144" spans="5:7" ht="12.75">
      <c r="E1144" s="1127"/>
      <c r="F1144" s="1127"/>
      <c r="G1144" s="1127"/>
    </row>
    <row r="1145" spans="5:7" ht="12.75">
      <c r="E1145" s="1127"/>
      <c r="F1145" s="1127"/>
      <c r="G1145" s="1127"/>
    </row>
    <row r="1146" spans="5:7" ht="12.75">
      <c r="E1146" s="1127"/>
      <c r="F1146" s="1127"/>
      <c r="G1146" s="1127"/>
    </row>
    <row r="1147" spans="5:7" ht="12.75">
      <c r="E1147" s="1127"/>
      <c r="F1147" s="1127"/>
      <c r="G1147" s="1127"/>
    </row>
    <row r="1148" spans="5:7" ht="12.75">
      <c r="E1148" s="1127"/>
      <c r="F1148" s="1127"/>
      <c r="G1148" s="1127"/>
    </row>
    <row r="1149" spans="5:7" ht="12.75">
      <c r="E1149" s="1127"/>
      <c r="F1149" s="1127"/>
      <c r="G1149" s="1127"/>
    </row>
    <row r="1150" spans="5:7" ht="12.75">
      <c r="E1150" s="1127"/>
      <c r="F1150" s="1127"/>
      <c r="G1150" s="1127"/>
    </row>
    <row r="1151" spans="5:7" ht="12.75">
      <c r="E1151" s="1127"/>
      <c r="F1151" s="1127"/>
      <c r="G1151" s="1127"/>
    </row>
    <row r="1152" spans="5:7" ht="12.75">
      <c r="E1152" s="1127"/>
      <c r="F1152" s="1127"/>
      <c r="G1152" s="1127"/>
    </row>
    <row r="1153" spans="5:7" ht="12.75">
      <c r="E1153" s="1127"/>
      <c r="F1153" s="1127"/>
      <c r="G1153" s="1127"/>
    </row>
    <row r="1154" spans="5:7" ht="12.75">
      <c r="E1154" s="1127"/>
      <c r="F1154" s="1127"/>
      <c r="G1154" s="1127"/>
    </row>
    <row r="1155" spans="5:7" ht="12.75">
      <c r="E1155" s="1127"/>
      <c r="F1155" s="1127"/>
      <c r="G1155" s="1127"/>
    </row>
    <row r="1156" spans="5:7" ht="12.75">
      <c r="E1156" s="1127"/>
      <c r="F1156" s="1127"/>
      <c r="G1156" s="1127"/>
    </row>
    <row r="1157" spans="5:7" ht="12.75">
      <c r="E1157" s="1127"/>
      <c r="F1157" s="1127"/>
      <c r="G1157" s="1127"/>
    </row>
    <row r="1158" spans="5:7" ht="12.75">
      <c r="E1158" s="1127"/>
      <c r="F1158" s="1127"/>
      <c r="G1158" s="1127"/>
    </row>
    <row r="1159" spans="5:7" ht="12.75">
      <c r="E1159" s="1127"/>
      <c r="F1159" s="1127"/>
      <c r="G1159" s="1127"/>
    </row>
    <row r="1160" spans="5:7" ht="12.75">
      <c r="E1160" s="1127"/>
      <c r="F1160" s="1127"/>
      <c r="G1160" s="1127"/>
    </row>
    <row r="1161" spans="5:7" ht="12.75">
      <c r="E1161" s="1127"/>
      <c r="F1161" s="1127"/>
      <c r="G1161" s="1127"/>
    </row>
    <row r="1162" spans="5:7" ht="12.75">
      <c r="E1162" s="1127"/>
      <c r="F1162" s="1127"/>
      <c r="G1162" s="1127"/>
    </row>
    <row r="1163" spans="5:7" ht="12.75">
      <c r="E1163" s="1127"/>
      <c r="F1163" s="1127"/>
      <c r="G1163" s="1127"/>
    </row>
    <row r="1164" spans="5:7" ht="12.75">
      <c r="E1164" s="1127"/>
      <c r="F1164" s="1127"/>
      <c r="G1164" s="1127"/>
    </row>
    <row r="1165" spans="5:7" ht="12.75">
      <c r="E1165" s="1127"/>
      <c r="F1165" s="1127"/>
      <c r="G1165" s="1127"/>
    </row>
    <row r="1166" spans="5:7" ht="12.75">
      <c r="E1166" s="1127"/>
      <c r="F1166" s="1127"/>
      <c r="G1166" s="1127"/>
    </row>
    <row r="1167" spans="5:7" ht="12.75">
      <c r="E1167" s="1127"/>
      <c r="F1167" s="1127"/>
      <c r="G1167" s="1127"/>
    </row>
    <row r="1168" spans="5:7" ht="12.75">
      <c r="E1168" s="1127"/>
      <c r="F1168" s="1127"/>
      <c r="G1168" s="1127"/>
    </row>
    <row r="1169" spans="5:7" ht="12.75">
      <c r="E1169" s="1127"/>
      <c r="F1169" s="1127"/>
      <c r="G1169" s="1127"/>
    </row>
    <row r="1170" spans="5:7" ht="12.75">
      <c r="E1170" s="1127"/>
      <c r="F1170" s="1127"/>
      <c r="G1170" s="1127"/>
    </row>
    <row r="1171" spans="5:7" ht="12.75">
      <c r="E1171" s="1127"/>
      <c r="F1171" s="1127"/>
      <c r="G1171" s="1127"/>
    </row>
    <row r="1172" spans="5:7" ht="12.75">
      <c r="E1172" s="1127"/>
      <c r="F1172" s="1127"/>
      <c r="G1172" s="1127"/>
    </row>
    <row r="1173" spans="5:7" ht="12.75">
      <c r="E1173" s="1127"/>
      <c r="F1173" s="1127"/>
      <c r="G1173" s="1127"/>
    </row>
    <row r="1174" spans="5:7" ht="12.75">
      <c r="E1174" s="1127"/>
      <c r="F1174" s="1127"/>
      <c r="G1174" s="1127"/>
    </row>
    <row r="1175" spans="5:7" ht="12.75">
      <c r="E1175" s="1127"/>
      <c r="F1175" s="1127"/>
      <c r="G1175" s="1127"/>
    </row>
    <row r="1176" spans="5:7" ht="12.75">
      <c r="E1176" s="1127"/>
      <c r="F1176" s="1127"/>
      <c r="G1176" s="1127"/>
    </row>
    <row r="1177" spans="5:7" ht="12.75">
      <c r="E1177" s="1127"/>
      <c r="F1177" s="1127"/>
      <c r="G1177" s="1127"/>
    </row>
    <row r="1178" spans="5:7" ht="12.75">
      <c r="E1178" s="1127"/>
      <c r="F1178" s="1127"/>
      <c r="G1178" s="1127"/>
    </row>
    <row r="1179" spans="5:7" ht="12.75">
      <c r="E1179" s="1127"/>
      <c r="F1179" s="1127"/>
      <c r="G1179" s="1127"/>
    </row>
    <row r="1180" spans="5:7" ht="12.75">
      <c r="E1180" s="1127"/>
      <c r="F1180" s="1127"/>
      <c r="G1180" s="1127"/>
    </row>
    <row r="1181" spans="5:7" ht="12.75">
      <c r="E1181" s="1127"/>
      <c r="F1181" s="1127"/>
      <c r="G1181" s="1127"/>
    </row>
    <row r="1182" spans="5:7" ht="12.75">
      <c r="E1182" s="1127"/>
      <c r="F1182" s="1127"/>
      <c r="G1182" s="1127"/>
    </row>
    <row r="1183" spans="5:7" ht="12.75">
      <c r="E1183" s="1127"/>
      <c r="F1183" s="1127"/>
      <c r="G1183" s="1127"/>
    </row>
    <row r="1184" spans="5:7" ht="12.75">
      <c r="E1184" s="1127"/>
      <c r="F1184" s="1127"/>
      <c r="G1184" s="1127"/>
    </row>
    <row r="1185" spans="5:7" ht="12.75">
      <c r="E1185" s="1127"/>
      <c r="F1185" s="1127"/>
      <c r="G1185" s="1127"/>
    </row>
    <row r="1186" spans="5:7" ht="12.75">
      <c r="E1186" s="1127"/>
      <c r="F1186" s="1127"/>
      <c r="G1186" s="1127"/>
    </row>
    <row r="1187" spans="5:7" ht="12.75">
      <c r="E1187" s="1127"/>
      <c r="F1187" s="1127"/>
      <c r="G1187" s="1127"/>
    </row>
    <row r="1188" spans="5:7" ht="12.75">
      <c r="E1188" s="1127"/>
      <c r="F1188" s="1127"/>
      <c r="G1188" s="1127"/>
    </row>
    <row r="1189" spans="5:7" ht="12.75">
      <c r="E1189" s="1127"/>
      <c r="F1189" s="1127"/>
      <c r="G1189" s="1127"/>
    </row>
    <row r="1190" spans="5:7" ht="12.75">
      <c r="E1190" s="1127"/>
      <c r="F1190" s="1127"/>
      <c r="G1190" s="1127"/>
    </row>
    <row r="1191" spans="5:7" ht="12.75">
      <c r="E1191" s="1127"/>
      <c r="F1191" s="1127"/>
      <c r="G1191" s="1127"/>
    </row>
    <row r="1192" spans="5:7" ht="12.75">
      <c r="E1192" s="1127"/>
      <c r="F1192" s="1127"/>
      <c r="G1192" s="1127"/>
    </row>
    <row r="1193" spans="5:7" ht="12.75">
      <c r="E1193" s="1127"/>
      <c r="F1193" s="1127"/>
      <c r="G1193" s="1127"/>
    </row>
    <row r="1194" spans="5:7" ht="12.75">
      <c r="E1194" s="1127"/>
      <c r="F1194" s="1127"/>
      <c r="G1194" s="1127"/>
    </row>
    <row r="1195" spans="5:7" ht="12.75">
      <c r="E1195" s="1127"/>
      <c r="F1195" s="1127"/>
      <c r="G1195" s="1127"/>
    </row>
    <row r="1196" spans="5:7" ht="12.75">
      <c r="E1196" s="1127"/>
      <c r="F1196" s="1127"/>
      <c r="G1196" s="1127"/>
    </row>
    <row r="1197" spans="5:7" ht="12.75">
      <c r="E1197" s="1127"/>
      <c r="F1197" s="1127"/>
      <c r="G1197" s="1127"/>
    </row>
    <row r="1198" spans="5:7" ht="12.75">
      <c r="E1198" s="1127"/>
      <c r="F1198" s="1127"/>
      <c r="G1198" s="1127"/>
    </row>
    <row r="1199" spans="5:7" ht="12.75">
      <c r="E1199" s="1127"/>
      <c r="F1199" s="1127"/>
      <c r="G1199" s="1127"/>
    </row>
    <row r="1200" spans="5:7" ht="12.75">
      <c r="E1200" s="1127"/>
      <c r="F1200" s="1127"/>
      <c r="G1200" s="1127"/>
    </row>
    <row r="1201" spans="5:7" ht="12.75">
      <c r="E1201" s="1127"/>
      <c r="F1201" s="1127"/>
      <c r="G1201" s="1127"/>
    </row>
    <row r="1202" spans="5:7" ht="12.75">
      <c r="E1202" s="1127"/>
      <c r="F1202" s="1127"/>
      <c r="G1202" s="1127"/>
    </row>
    <row r="1203" spans="5:7" ht="12.75">
      <c r="E1203" s="1127"/>
      <c r="F1203" s="1127"/>
      <c r="G1203" s="1127"/>
    </row>
    <row r="1204" spans="5:7" ht="12.75">
      <c r="E1204" s="1127"/>
      <c r="F1204" s="1127"/>
      <c r="G1204" s="1127"/>
    </row>
    <row r="1205" spans="5:7" ht="12.75">
      <c r="E1205" s="1127"/>
      <c r="F1205" s="1127"/>
      <c r="G1205" s="1127"/>
    </row>
    <row r="1206" spans="5:7" ht="12.75">
      <c r="E1206" s="1127"/>
      <c r="F1206" s="1127"/>
      <c r="G1206" s="1127"/>
    </row>
    <row r="1207" spans="5:7" ht="12.75">
      <c r="E1207" s="1127"/>
      <c r="F1207" s="1127"/>
      <c r="G1207" s="1127"/>
    </row>
    <row r="1208" spans="5:7" ht="12.75">
      <c r="E1208" s="1127"/>
      <c r="F1208" s="1127"/>
      <c r="G1208" s="1127"/>
    </row>
    <row r="1209" spans="5:7" ht="12.75">
      <c r="E1209" s="1127"/>
      <c r="F1209" s="1127"/>
      <c r="G1209" s="1127"/>
    </row>
    <row r="1210" spans="5:7" ht="12.75">
      <c r="E1210" s="1127"/>
      <c r="F1210" s="1127"/>
      <c r="G1210" s="1127"/>
    </row>
    <row r="1211" spans="5:7" ht="12.75">
      <c r="E1211" s="1127"/>
      <c r="F1211" s="1127"/>
      <c r="G1211" s="1127"/>
    </row>
    <row r="1212" spans="5:7" ht="12.75">
      <c r="E1212" s="1127"/>
      <c r="F1212" s="1127"/>
      <c r="G1212" s="1127"/>
    </row>
    <row r="1213" spans="5:7" ht="12.75">
      <c r="E1213" s="1127"/>
      <c r="F1213" s="1127"/>
      <c r="G1213" s="1127"/>
    </row>
    <row r="1214" spans="5:7" ht="12.75">
      <c r="E1214" s="1127"/>
      <c r="F1214" s="1127"/>
      <c r="G1214" s="1127"/>
    </row>
    <row r="1215" spans="5:7" ht="12.75">
      <c r="E1215" s="1127"/>
      <c r="F1215" s="1127"/>
      <c r="G1215" s="1127"/>
    </row>
    <row r="1216" spans="5:7" ht="12.75">
      <c r="E1216" s="1127"/>
      <c r="F1216" s="1127"/>
      <c r="G1216" s="1127"/>
    </row>
    <row r="1217" spans="5:7" ht="12.75">
      <c r="E1217" s="1127"/>
      <c r="F1217" s="1127"/>
      <c r="G1217" s="1127"/>
    </row>
    <row r="1218" spans="5:7" ht="12.75">
      <c r="E1218" s="1127"/>
      <c r="F1218" s="1127"/>
      <c r="G1218" s="1127"/>
    </row>
    <row r="1219" spans="5:7" ht="12.75">
      <c r="E1219" s="1127"/>
      <c r="F1219" s="1127"/>
      <c r="G1219" s="1127"/>
    </row>
    <row r="1220" spans="5:7" ht="12.75">
      <c r="E1220" s="1127"/>
      <c r="F1220" s="1127"/>
      <c r="G1220" s="1127"/>
    </row>
    <row r="1221" spans="5:7" ht="12.75">
      <c r="E1221" s="1127"/>
      <c r="F1221" s="1127"/>
      <c r="G1221" s="1127"/>
    </row>
    <row r="1222" spans="5:7" ht="12.75">
      <c r="E1222" s="1127"/>
      <c r="F1222" s="1127"/>
      <c r="G1222" s="1127"/>
    </row>
    <row r="1223" spans="5:7" ht="12.75">
      <c r="E1223" s="1127"/>
      <c r="F1223" s="1127"/>
      <c r="G1223" s="1127"/>
    </row>
    <row r="1224" spans="5:7" ht="12.75">
      <c r="E1224" s="1127"/>
      <c r="F1224" s="1127"/>
      <c r="G1224" s="1127"/>
    </row>
    <row r="1225" spans="5:7" ht="12.75">
      <c r="E1225" s="1127"/>
      <c r="F1225" s="1127"/>
      <c r="G1225" s="1127"/>
    </row>
    <row r="1226" spans="5:7" ht="12.75">
      <c r="E1226" s="1127"/>
      <c r="F1226" s="1127"/>
      <c r="G1226" s="1127"/>
    </row>
    <row r="1227" spans="5:7" ht="12.75">
      <c r="E1227" s="1127"/>
      <c r="F1227" s="1127"/>
      <c r="G1227" s="1127"/>
    </row>
    <row r="1228" spans="5:7" ht="12.75">
      <c r="E1228" s="1127"/>
      <c r="F1228" s="1127"/>
      <c r="G1228" s="1127"/>
    </row>
    <row r="1229" spans="5:7" ht="12.75">
      <c r="E1229" s="1127"/>
      <c r="F1229" s="1127"/>
      <c r="G1229" s="1127"/>
    </row>
    <row r="1230" spans="5:7" ht="12.75">
      <c r="E1230" s="1127"/>
      <c r="F1230" s="1127"/>
      <c r="G1230" s="1127"/>
    </row>
    <row r="1231" spans="5:7" ht="12.75">
      <c r="E1231" s="1127"/>
      <c r="F1231" s="1127"/>
      <c r="G1231" s="1127"/>
    </row>
    <row r="1232" spans="5:7" ht="12.75">
      <c r="E1232" s="1127"/>
      <c r="F1232" s="1127"/>
      <c r="G1232" s="1127"/>
    </row>
    <row r="1233" spans="5:7" ht="12.75">
      <c r="E1233" s="1127"/>
      <c r="F1233" s="1127"/>
      <c r="G1233" s="1127"/>
    </row>
    <row r="1234" spans="5:7" ht="12.75">
      <c r="E1234" s="1127"/>
      <c r="F1234" s="1127"/>
      <c r="G1234" s="1127"/>
    </row>
    <row r="1235" spans="5:7" ht="12.75">
      <c r="E1235" s="1127"/>
      <c r="F1235" s="1127"/>
      <c r="G1235" s="1127"/>
    </row>
    <row r="1236" spans="5:7" ht="12.75">
      <c r="E1236" s="1127"/>
      <c r="F1236" s="1127"/>
      <c r="G1236" s="1127"/>
    </row>
    <row r="1237" spans="5:7" ht="12.75">
      <c r="E1237" s="1127"/>
      <c r="F1237" s="1127"/>
      <c r="G1237" s="1127"/>
    </row>
    <row r="1238" spans="5:7" ht="12.75">
      <c r="E1238" s="1127"/>
      <c r="F1238" s="1127"/>
      <c r="G1238" s="1127"/>
    </row>
    <row r="1239" spans="5:7" ht="12.75">
      <c r="E1239" s="1127"/>
      <c r="F1239" s="1127"/>
      <c r="G1239" s="1127"/>
    </row>
    <row r="1240" spans="5:7" ht="12.75">
      <c r="E1240" s="1127"/>
      <c r="F1240" s="1127"/>
      <c r="G1240" s="1127"/>
    </row>
    <row r="1241" spans="5:7" ht="12.75">
      <c r="E1241" s="1127"/>
      <c r="F1241" s="1127"/>
      <c r="G1241" s="1127"/>
    </row>
    <row r="1242" spans="5:7" ht="12.75">
      <c r="E1242" s="1127"/>
      <c r="F1242" s="1127"/>
      <c r="G1242" s="1127"/>
    </row>
    <row r="1243" spans="5:7" ht="12.75">
      <c r="E1243" s="1127"/>
      <c r="F1243" s="1127"/>
      <c r="G1243" s="1127"/>
    </row>
    <row r="1244" spans="5:7" ht="12.75">
      <c r="E1244" s="1127"/>
      <c r="F1244" s="1127"/>
      <c r="G1244" s="1127"/>
    </row>
    <row r="1245" spans="5:7" ht="12.75">
      <c r="E1245" s="1127"/>
      <c r="F1245" s="1127"/>
      <c r="G1245" s="1127"/>
    </row>
    <row r="1246" spans="5:7" ht="12.75">
      <c r="E1246" s="1127"/>
      <c r="F1246" s="1127"/>
      <c r="G1246" s="1127"/>
    </row>
    <row r="1247" spans="5:7" ht="12.75">
      <c r="E1247" s="1127"/>
      <c r="F1247" s="1127"/>
      <c r="G1247" s="1127"/>
    </row>
    <row r="1248" spans="5:7" ht="12.75">
      <c r="E1248" s="1127"/>
      <c r="F1248" s="1127"/>
      <c r="G1248" s="1127"/>
    </row>
    <row r="1249" spans="5:7" ht="12.75">
      <c r="E1249" s="1127"/>
      <c r="F1249" s="1127"/>
      <c r="G1249" s="1127"/>
    </row>
    <row r="1250" spans="5:7" ht="12.75">
      <c r="E1250" s="1127"/>
      <c r="F1250" s="1127"/>
      <c r="G1250" s="1127"/>
    </row>
    <row r="1251" spans="5:7" ht="12.75">
      <c r="E1251" s="1127"/>
      <c r="F1251" s="1127"/>
      <c r="G1251" s="1127"/>
    </row>
    <row r="1252" spans="5:7" ht="12.75">
      <c r="E1252" s="1127"/>
      <c r="F1252" s="1127"/>
      <c r="G1252" s="1127"/>
    </row>
    <row r="1253" spans="5:7" ht="12.75">
      <c r="E1253" s="1127"/>
      <c r="F1253" s="1127"/>
      <c r="G1253" s="1127"/>
    </row>
    <row r="1254" spans="5:7" ht="12.75">
      <c r="E1254" s="1127"/>
      <c r="F1254" s="1127"/>
      <c r="G1254" s="1127"/>
    </row>
    <row r="1255" spans="5:7" ht="12.75">
      <c r="E1255" s="1127"/>
      <c r="F1255" s="1127"/>
      <c r="G1255" s="1127"/>
    </row>
    <row r="1256" spans="5:7" ht="12.75">
      <c r="E1256" s="1127"/>
      <c r="F1256" s="1127"/>
      <c r="G1256" s="1127"/>
    </row>
    <row r="1257" spans="5:7" ht="12.75">
      <c r="E1257" s="1127"/>
      <c r="F1257" s="1127"/>
      <c r="G1257" s="1127"/>
    </row>
    <row r="1258" spans="5:7" ht="12.75">
      <c r="E1258" s="1127"/>
      <c r="F1258" s="1127"/>
      <c r="G1258" s="1127"/>
    </row>
    <row r="1259" spans="5:7" ht="12.75">
      <c r="E1259" s="1127"/>
      <c r="F1259" s="1127"/>
      <c r="G1259" s="1127"/>
    </row>
    <row r="1260" spans="5:7" ht="12.75">
      <c r="E1260" s="1127"/>
      <c r="F1260" s="1127"/>
      <c r="G1260" s="1127"/>
    </row>
    <row r="1261" spans="5:7" ht="12.75">
      <c r="E1261" s="1127"/>
      <c r="F1261" s="1127"/>
      <c r="G1261" s="1127"/>
    </row>
    <row r="1262" spans="5:7" ht="12.75">
      <c r="E1262" s="1127"/>
      <c r="F1262" s="1127"/>
      <c r="G1262" s="1127"/>
    </row>
    <row r="1263" spans="5:7" ht="12.75">
      <c r="E1263" s="1127"/>
      <c r="F1263" s="1127"/>
      <c r="G1263" s="1127"/>
    </row>
    <row r="1264" spans="5:7" ht="12.75">
      <c r="E1264" s="1127"/>
      <c r="F1264" s="1127"/>
      <c r="G1264" s="1127"/>
    </row>
    <row r="1265" spans="5:7" ht="12.75">
      <c r="E1265" s="1127"/>
      <c r="F1265" s="1127"/>
      <c r="G1265" s="1127"/>
    </row>
    <row r="1266" spans="5:7" ht="12.75">
      <c r="E1266" s="1127"/>
      <c r="F1266" s="1127"/>
      <c r="G1266" s="1127"/>
    </row>
    <row r="1267" spans="5:7" ht="12.75">
      <c r="E1267" s="1127"/>
      <c r="F1267" s="1127"/>
      <c r="G1267" s="1127"/>
    </row>
    <row r="1268" spans="5:7" ht="12.75">
      <c r="E1268" s="1127"/>
      <c r="F1268" s="1127"/>
      <c r="G1268" s="1127"/>
    </row>
    <row r="1269" spans="5:7" ht="12.75">
      <c r="E1269" s="1127"/>
      <c r="F1269" s="1127"/>
      <c r="G1269" s="1127"/>
    </row>
    <row r="1270" spans="5:7" ht="12.75">
      <c r="E1270" s="1127"/>
      <c r="F1270" s="1127"/>
      <c r="G1270" s="1127"/>
    </row>
    <row r="1271" spans="5:7" ht="12.75">
      <c r="E1271" s="1127"/>
      <c r="F1271" s="1127"/>
      <c r="G1271" s="1127"/>
    </row>
    <row r="1272" spans="5:7" ht="12.75">
      <c r="E1272" s="1127"/>
      <c r="F1272" s="1127"/>
      <c r="G1272" s="1127"/>
    </row>
    <row r="1273" spans="5:7" ht="12.75">
      <c r="E1273" s="1127"/>
      <c r="F1273" s="1127"/>
      <c r="G1273" s="1127"/>
    </row>
    <row r="1274" spans="5:7" ht="12.75">
      <c r="E1274" s="1127"/>
      <c r="F1274" s="1127"/>
      <c r="G1274" s="1127"/>
    </row>
    <row r="1275" spans="5:7" ht="12.75">
      <c r="E1275" s="1127"/>
      <c r="F1275" s="1127"/>
      <c r="G1275" s="1127"/>
    </row>
    <row r="1276" spans="5:7" ht="12.75">
      <c r="E1276" s="1127"/>
      <c r="F1276" s="1127"/>
      <c r="G1276" s="1127"/>
    </row>
    <row r="1277" spans="5:7" ht="12.75">
      <c r="E1277" s="1127"/>
      <c r="F1277" s="1127"/>
      <c r="G1277" s="1127"/>
    </row>
    <row r="1278" spans="5:7" ht="12.75">
      <c r="E1278" s="1127"/>
      <c r="F1278" s="1127"/>
      <c r="G1278" s="1127"/>
    </row>
    <row r="1279" spans="5:7" ht="12.75">
      <c r="E1279" s="1127"/>
      <c r="F1279" s="1127"/>
      <c r="G1279" s="1127"/>
    </row>
    <row r="1280" spans="5:7" ht="12.75">
      <c r="E1280" s="1127"/>
      <c r="F1280" s="1127"/>
      <c r="G1280" s="1127"/>
    </row>
    <row r="1281" spans="5:7" ht="12.75">
      <c r="E1281" s="1127"/>
      <c r="F1281" s="1127"/>
      <c r="G1281" s="1127"/>
    </row>
    <row r="1282" spans="5:7" ht="12.75">
      <c r="E1282" s="1127"/>
      <c r="F1282" s="1127"/>
      <c r="G1282" s="1127"/>
    </row>
    <row r="1283" spans="5:7" ht="12.75">
      <c r="E1283" s="1127"/>
      <c r="F1283" s="1127"/>
      <c r="G1283" s="1127"/>
    </row>
    <row r="1284" spans="5:7" ht="12.75">
      <c r="E1284" s="1127"/>
      <c r="F1284" s="1127"/>
      <c r="G1284" s="1127"/>
    </row>
    <row r="1285" spans="5:7" ht="12.75">
      <c r="E1285" s="1127"/>
      <c r="F1285" s="1127"/>
      <c r="G1285" s="1127"/>
    </row>
    <row r="1286" spans="5:7" ht="12.75">
      <c r="E1286" s="1127"/>
      <c r="F1286" s="1127"/>
      <c r="G1286" s="1127"/>
    </row>
    <row r="1287" spans="5:7" ht="12.75">
      <c r="E1287" s="1127"/>
      <c r="F1287" s="1127"/>
      <c r="G1287" s="1127"/>
    </row>
    <row r="1288" spans="5:7" ht="12.75">
      <c r="E1288" s="1127"/>
      <c r="F1288" s="1127"/>
      <c r="G1288" s="1127"/>
    </row>
    <row r="1289" spans="5:7" ht="12.75">
      <c r="E1289" s="1127"/>
      <c r="F1289" s="1127"/>
      <c r="G1289" s="1127"/>
    </row>
    <row r="1290" spans="5:7" ht="12.75">
      <c r="E1290" s="1127"/>
      <c r="F1290" s="1127"/>
      <c r="G1290" s="1127"/>
    </row>
    <row r="1291" spans="5:7" ht="12.75">
      <c r="E1291" s="1127"/>
      <c r="F1291" s="1127"/>
      <c r="G1291" s="1127"/>
    </row>
    <row r="1292" spans="5:7" ht="12.75">
      <c r="E1292" s="1127"/>
      <c r="F1292" s="1127"/>
      <c r="G1292" s="1127"/>
    </row>
    <row r="1293" spans="5:7" ht="12.75">
      <c r="E1293" s="1127"/>
      <c r="F1293" s="1127"/>
      <c r="G1293" s="1127"/>
    </row>
    <row r="1294" spans="5:7" ht="12.75">
      <c r="E1294" s="1127"/>
      <c r="F1294" s="1127"/>
      <c r="G1294" s="1127"/>
    </row>
    <row r="1295" spans="5:7" ht="12.75">
      <c r="E1295" s="1127"/>
      <c r="F1295" s="1127"/>
      <c r="G1295" s="1127"/>
    </row>
    <row r="1296" spans="5:7" ht="12.75">
      <c r="E1296" s="1127"/>
      <c r="F1296" s="1127"/>
      <c r="G1296" s="1127"/>
    </row>
    <row r="1297" spans="5:7" ht="12.75">
      <c r="E1297" s="1127"/>
      <c r="F1297" s="1127"/>
      <c r="G1297" s="1127"/>
    </row>
    <row r="1298" spans="5:7" ht="12.75">
      <c r="E1298" s="1127"/>
      <c r="F1298" s="1127"/>
      <c r="G1298" s="1127"/>
    </row>
    <row r="1299" spans="5:7" ht="12.75">
      <c r="E1299" s="1127"/>
      <c r="F1299" s="1127"/>
      <c r="G1299" s="1127"/>
    </row>
    <row r="1300" spans="5:7" ht="12.75">
      <c r="E1300" s="1127"/>
      <c r="F1300" s="1127"/>
      <c r="G1300" s="1127"/>
    </row>
    <row r="1301" spans="5:7" ht="12.75">
      <c r="E1301" s="1127"/>
      <c r="F1301" s="1127"/>
      <c r="G1301" s="1127"/>
    </row>
    <row r="1302" spans="5:7" ht="12.75">
      <c r="E1302" s="1127"/>
      <c r="F1302" s="1127"/>
      <c r="G1302" s="1127"/>
    </row>
    <row r="1303" spans="5:7" ht="12.75">
      <c r="E1303" s="1127"/>
      <c r="F1303" s="1127"/>
      <c r="G1303" s="1127"/>
    </row>
    <row r="1304" spans="5:7" ht="12.75">
      <c r="E1304" s="1127"/>
      <c r="F1304" s="1127"/>
      <c r="G1304" s="1127"/>
    </row>
    <row r="1305" spans="5:7" ht="12.75">
      <c r="E1305" s="1127"/>
      <c r="F1305" s="1127"/>
      <c r="G1305" s="1127"/>
    </row>
    <row r="1306" spans="5:7" ht="12.75">
      <c r="E1306" s="1127"/>
      <c r="F1306" s="1127"/>
      <c r="G1306" s="1127"/>
    </row>
    <row r="1307" spans="5:7" ht="12.75">
      <c r="E1307" s="1127"/>
      <c r="F1307" s="1127"/>
      <c r="G1307" s="1127"/>
    </row>
    <row r="1308" spans="5:7" ht="12.75">
      <c r="E1308" s="1127"/>
      <c r="F1308" s="1127"/>
      <c r="G1308" s="1127"/>
    </row>
    <row r="1309" spans="5:7" ht="12.75">
      <c r="E1309" s="1127"/>
      <c r="F1309" s="1127"/>
      <c r="G1309" s="1127"/>
    </row>
    <row r="1310" spans="5:7" ht="12.75">
      <c r="E1310" s="1127"/>
      <c r="F1310" s="1127"/>
      <c r="G1310" s="1127"/>
    </row>
    <row r="1311" spans="5:7" ht="12.75">
      <c r="E1311" s="1127"/>
      <c r="F1311" s="1127"/>
      <c r="G1311" s="1127"/>
    </row>
    <row r="1312" spans="5:7" ht="12.75">
      <c r="E1312" s="1127"/>
      <c r="F1312" s="1127"/>
      <c r="G1312" s="1127"/>
    </row>
    <row r="1313" spans="5:7" ht="12.75">
      <c r="E1313" s="1127"/>
      <c r="F1313" s="1127"/>
      <c r="G1313" s="1127"/>
    </row>
    <row r="1314" spans="5:7" ht="12.75">
      <c r="E1314" s="1127"/>
      <c r="F1314" s="1127"/>
      <c r="G1314" s="1127"/>
    </row>
    <row r="1315" spans="5:7" ht="12.75">
      <c r="E1315" s="1127"/>
      <c r="F1315" s="1127"/>
      <c r="G1315" s="1127"/>
    </row>
    <row r="1316" spans="5:7" ht="12.75">
      <c r="E1316" s="1127"/>
      <c r="F1316" s="1127"/>
      <c r="G1316" s="1127"/>
    </row>
    <row r="1317" spans="5:7" ht="12.75">
      <c r="E1317" s="1127"/>
      <c r="F1317" s="1127"/>
      <c r="G1317" s="1127"/>
    </row>
    <row r="1318" spans="5:7" ht="12.75">
      <c r="E1318" s="1127"/>
      <c r="F1318" s="1127"/>
      <c r="G1318" s="1127"/>
    </row>
    <row r="1319" spans="5:7" ht="12.75">
      <c r="E1319" s="1127"/>
      <c r="F1319" s="1127"/>
      <c r="G1319" s="1127"/>
    </row>
    <row r="1320" spans="5:7" ht="12.75">
      <c r="E1320" s="1127"/>
      <c r="F1320" s="1127"/>
      <c r="G1320" s="1127"/>
    </row>
    <row r="1321" spans="5:7" ht="12.75">
      <c r="E1321" s="1127"/>
      <c r="F1321" s="1127"/>
      <c r="G1321" s="1127"/>
    </row>
    <row r="1322" spans="5:7" ht="12.75">
      <c r="E1322" s="1127"/>
      <c r="F1322" s="1127"/>
      <c r="G1322" s="1127"/>
    </row>
    <row r="1323" spans="5:7" ht="12.75">
      <c r="E1323" s="1127"/>
      <c r="F1323" s="1127"/>
      <c r="G1323" s="1127"/>
    </row>
    <row r="1324" spans="5:7" ht="12.75">
      <c r="E1324" s="1127"/>
      <c r="F1324" s="1127"/>
      <c r="G1324" s="1127"/>
    </row>
    <row r="1325" spans="5:7" ht="12.75">
      <c r="E1325" s="1127"/>
      <c r="F1325" s="1127"/>
      <c r="G1325" s="1127"/>
    </row>
    <row r="1326" spans="5:7" ht="12.75">
      <c r="E1326" s="1127"/>
      <c r="F1326" s="1127"/>
      <c r="G1326" s="1127"/>
    </row>
    <row r="1327" spans="5:7" ht="12.75">
      <c r="E1327" s="1127"/>
      <c r="F1327" s="1127"/>
      <c r="G1327" s="1127"/>
    </row>
    <row r="1328" spans="5:7" ht="12.75">
      <c r="E1328" s="1127"/>
      <c r="F1328" s="1127"/>
      <c r="G1328" s="1127"/>
    </row>
    <row r="1329" spans="5:7" ht="12.75">
      <c r="E1329" s="1127"/>
      <c r="F1329" s="1127"/>
      <c r="G1329" s="1127"/>
    </row>
    <row r="1330" spans="5:7" ht="12.75">
      <c r="E1330" s="1127"/>
      <c r="F1330" s="1127"/>
      <c r="G1330" s="1127"/>
    </row>
    <row r="1331" spans="5:7" ht="12.75">
      <c r="E1331" s="1127"/>
      <c r="F1331" s="1127"/>
      <c r="G1331" s="1127"/>
    </row>
    <row r="1332" spans="5:7" ht="12.75">
      <c r="E1332" s="1127"/>
      <c r="F1332" s="1127"/>
      <c r="G1332" s="1127"/>
    </row>
    <row r="1333" spans="5:7" ht="12.75">
      <c r="E1333" s="1127"/>
      <c r="F1333" s="1127"/>
      <c r="G1333" s="1127"/>
    </row>
    <row r="1334" spans="5:7" ht="12.75">
      <c r="E1334" s="1127"/>
      <c r="F1334" s="1127"/>
      <c r="G1334" s="1127"/>
    </row>
    <row r="1335" spans="5:7" ht="12.75">
      <c r="E1335" s="1127"/>
      <c r="F1335" s="1127"/>
      <c r="G1335" s="1127"/>
    </row>
    <row r="1336" spans="5:7" ht="12.75">
      <c r="E1336" s="1127"/>
      <c r="F1336" s="1127"/>
      <c r="G1336" s="1127"/>
    </row>
    <row r="1337" spans="5:7" ht="12.75">
      <c r="E1337" s="1127"/>
      <c r="F1337" s="1127"/>
      <c r="G1337" s="1127"/>
    </row>
    <row r="1338" spans="5:7" ht="12.75">
      <c r="E1338" s="1127"/>
      <c r="F1338" s="1127"/>
      <c r="G1338" s="1127"/>
    </row>
    <row r="1339" spans="5:7" ht="12.75">
      <c r="E1339" s="1127"/>
      <c r="F1339" s="1127"/>
      <c r="G1339" s="1127"/>
    </row>
    <row r="1340" spans="5:7" ht="12.75">
      <c r="E1340" s="1127"/>
      <c r="F1340" s="1127"/>
      <c r="G1340" s="1127"/>
    </row>
    <row r="1341" spans="5:7" ht="12.75">
      <c r="E1341" s="1127"/>
      <c r="F1341" s="1127"/>
      <c r="G1341" s="1127"/>
    </row>
    <row r="1342" spans="5:7" ht="12.75">
      <c r="E1342" s="1127"/>
      <c r="F1342" s="1127"/>
      <c r="G1342" s="1127"/>
    </row>
    <row r="1343" spans="5:7" ht="12.75">
      <c r="E1343" s="1127"/>
      <c r="F1343" s="1127"/>
      <c r="G1343" s="1127"/>
    </row>
    <row r="1344" spans="5:7" ht="12.75">
      <c r="E1344" s="1127"/>
      <c r="F1344" s="1127"/>
      <c r="G1344" s="1127"/>
    </row>
    <row r="1345" spans="5:7" ht="12.75">
      <c r="E1345" s="1127"/>
      <c r="F1345" s="1127"/>
      <c r="G1345" s="1127"/>
    </row>
    <row r="1346" spans="5:7" ht="12.75">
      <c r="E1346" s="1127"/>
      <c r="F1346" s="1127"/>
      <c r="G1346" s="1127"/>
    </row>
    <row r="1347" spans="5:7" ht="12.75">
      <c r="E1347" s="1127"/>
      <c r="F1347" s="1127"/>
      <c r="G1347" s="1127"/>
    </row>
    <row r="1348" spans="5:7" ht="12.75">
      <c r="E1348" s="1127"/>
      <c r="F1348" s="1127"/>
      <c r="G1348" s="1127"/>
    </row>
    <row r="1349" spans="5:7" ht="12.75">
      <c r="E1349" s="1127"/>
      <c r="F1349" s="1127"/>
      <c r="G1349" s="1127"/>
    </row>
    <row r="1350" spans="5:7" ht="12.75">
      <c r="E1350" s="1127"/>
      <c r="F1350" s="1127"/>
      <c r="G1350" s="1127"/>
    </row>
    <row r="1351" spans="5:7" ht="12.75">
      <c r="E1351" s="1127"/>
      <c r="F1351" s="1127"/>
      <c r="G1351" s="1127"/>
    </row>
    <row r="1352" spans="5:7" ht="12.75">
      <c r="E1352" s="1127"/>
      <c r="F1352" s="1127"/>
      <c r="G1352" s="1127"/>
    </row>
    <row r="1353" spans="5:7" ht="12.75">
      <c r="E1353" s="1127"/>
      <c r="F1353" s="1127"/>
      <c r="G1353" s="1127"/>
    </row>
    <row r="1354" spans="5:7" ht="12.75">
      <c r="E1354" s="1127"/>
      <c r="F1354" s="1127"/>
      <c r="G1354" s="1127"/>
    </row>
    <row r="1355" spans="5:7" ht="12.75">
      <c r="E1355" s="1127"/>
      <c r="F1355" s="1127"/>
      <c r="G1355" s="1127"/>
    </row>
    <row r="1356" spans="5:7" ht="12.75">
      <c r="E1356" s="1127"/>
      <c r="F1356" s="1127"/>
      <c r="G1356" s="1127"/>
    </row>
    <row r="1357" spans="5:7" ht="12.75">
      <c r="E1357" s="1127"/>
      <c r="F1357" s="1127"/>
      <c r="G1357" s="1127"/>
    </row>
    <row r="1358" spans="5:7" ht="12.75">
      <c r="E1358" s="1127"/>
      <c r="F1358" s="1127"/>
      <c r="G1358" s="1127"/>
    </row>
    <row r="1359" spans="5:7" ht="12.75">
      <c r="E1359" s="1127"/>
      <c r="F1359" s="1127"/>
      <c r="G1359" s="1127"/>
    </row>
    <row r="1360" spans="5:7" ht="12.75">
      <c r="E1360" s="1127"/>
      <c r="F1360" s="1127"/>
      <c r="G1360" s="1127"/>
    </row>
    <row r="1361" spans="5:7" ht="12.75">
      <c r="E1361" s="1127"/>
      <c r="F1361" s="1127"/>
      <c r="G1361" s="1127"/>
    </row>
    <row r="1362" spans="5:7" ht="12.75">
      <c r="E1362" s="1127"/>
      <c r="F1362" s="1127"/>
      <c r="G1362" s="1127"/>
    </row>
    <row r="1363" spans="5:7" ht="12.75">
      <c r="E1363" s="1127"/>
      <c r="F1363" s="1127"/>
      <c r="G1363" s="1127"/>
    </row>
    <row r="1364" spans="5:7" ht="12.75">
      <c r="E1364" s="1127"/>
      <c r="F1364" s="1127"/>
      <c r="G1364" s="1127"/>
    </row>
    <row r="1365" spans="5:7" ht="12.75">
      <c r="E1365" s="1127"/>
      <c r="F1365" s="1127"/>
      <c r="G1365" s="1127"/>
    </row>
    <row r="1366" spans="5:7" ht="12.75">
      <c r="E1366" s="1127"/>
      <c r="F1366" s="1127"/>
      <c r="G1366" s="1127"/>
    </row>
    <row r="1367" spans="5:7" ht="12.75">
      <c r="E1367" s="1127"/>
      <c r="F1367" s="1127"/>
      <c r="G1367" s="1127"/>
    </row>
    <row r="1368" spans="5:7" ht="12.75">
      <c r="E1368" s="1127"/>
      <c r="F1368" s="1127"/>
      <c r="G1368" s="1127"/>
    </row>
    <row r="1369" spans="5:7" ht="12.75">
      <c r="E1369" s="1127"/>
      <c r="F1369" s="1127"/>
      <c r="G1369" s="1127"/>
    </row>
    <row r="1370" spans="5:7" ht="12.75">
      <c r="E1370" s="1127"/>
      <c r="F1370" s="1127"/>
      <c r="G1370" s="1127"/>
    </row>
    <row r="1371" spans="5:7" ht="12.75">
      <c r="E1371" s="1127"/>
      <c r="F1371" s="1127"/>
      <c r="G1371" s="1127"/>
    </row>
    <row r="1372" spans="5:7" ht="12.75">
      <c r="E1372" s="1127"/>
      <c r="F1372" s="1127"/>
      <c r="G1372" s="1127"/>
    </row>
    <row r="1373" spans="5:7" ht="12.75">
      <c r="E1373" s="1127"/>
      <c r="F1373" s="1127"/>
      <c r="G1373" s="1127"/>
    </row>
    <row r="1374" spans="5:7" ht="12.75">
      <c r="E1374" s="1127"/>
      <c r="F1374" s="1127"/>
      <c r="G1374" s="1127"/>
    </row>
    <row r="1375" spans="5:7" ht="12.75">
      <c r="E1375" s="1127"/>
      <c r="F1375" s="1127"/>
      <c r="G1375" s="1127"/>
    </row>
    <row r="1376" spans="5:7" ht="12.75">
      <c r="E1376" s="1127"/>
      <c r="F1376" s="1127"/>
      <c r="G1376" s="1127"/>
    </row>
    <row r="1377" spans="5:7" ht="12.75">
      <c r="E1377" s="1127"/>
      <c r="F1377" s="1127"/>
      <c r="G1377" s="1127"/>
    </row>
    <row r="1378" spans="5:7" ht="12.75">
      <c r="E1378" s="1127"/>
      <c r="F1378" s="1127"/>
      <c r="G1378" s="1127"/>
    </row>
    <row r="1379" spans="5:7" ht="12.75">
      <c r="E1379" s="1127"/>
      <c r="F1379" s="1127"/>
      <c r="G1379" s="1127"/>
    </row>
    <row r="1380" spans="5:7" ht="12.75">
      <c r="E1380" s="1127"/>
      <c r="F1380" s="1127"/>
      <c r="G1380" s="1127"/>
    </row>
    <row r="1381" spans="5:7" ht="12.75">
      <c r="E1381" s="1127"/>
      <c r="F1381" s="1127"/>
      <c r="G1381" s="1127"/>
    </row>
    <row r="1382" spans="5:7" ht="12.75">
      <c r="E1382" s="1127"/>
      <c r="F1382" s="1127"/>
      <c r="G1382" s="1127"/>
    </row>
    <row r="1383" spans="5:7" ht="12.75">
      <c r="E1383" s="1127"/>
      <c r="F1383" s="1127"/>
      <c r="G1383" s="1127"/>
    </row>
    <row r="1384" spans="5:7" ht="12.75">
      <c r="E1384" s="1127"/>
      <c r="F1384" s="1127"/>
      <c r="G1384" s="1127"/>
    </row>
    <row r="1385" spans="5:7" ht="12.75">
      <c r="E1385" s="1127"/>
      <c r="F1385" s="1127"/>
      <c r="G1385" s="1127"/>
    </row>
    <row r="1386" spans="5:7" ht="12.75">
      <c r="E1386" s="1127"/>
      <c r="F1386" s="1127"/>
      <c r="G1386" s="1127"/>
    </row>
    <row r="1387" spans="5:7" ht="12.75">
      <c r="E1387" s="1127"/>
      <c r="F1387" s="1127"/>
      <c r="G1387" s="1127"/>
    </row>
    <row r="1388" spans="5:7" ht="12.75">
      <c r="E1388" s="1127"/>
      <c r="F1388" s="1127"/>
      <c r="G1388" s="1127"/>
    </row>
    <row r="1389" spans="5:7" ht="12.75">
      <c r="E1389" s="1127"/>
      <c r="F1389" s="1127"/>
      <c r="G1389" s="1127"/>
    </row>
    <row r="1390" spans="5:7" ht="12.75">
      <c r="E1390" s="1127"/>
      <c r="F1390" s="1127"/>
      <c r="G1390" s="1127"/>
    </row>
    <row r="1391" spans="5:7" ht="12.75">
      <c r="E1391" s="1127"/>
      <c r="F1391" s="1127"/>
      <c r="G1391" s="1127"/>
    </row>
    <row r="1392" spans="5:7" ht="12.75">
      <c r="E1392" s="1127"/>
      <c r="F1392" s="1127"/>
      <c r="G1392" s="1127"/>
    </row>
    <row r="1393" spans="5:7" ht="12.75">
      <c r="E1393" s="1127"/>
      <c r="F1393" s="1127"/>
      <c r="G1393" s="1127"/>
    </row>
    <row r="1394" spans="5:7" ht="12.75">
      <c r="E1394" s="1127"/>
      <c r="F1394" s="1127"/>
      <c r="G1394" s="1127"/>
    </row>
    <row r="1395" spans="5:7" ht="12.75">
      <c r="E1395" s="1127"/>
      <c r="F1395" s="1127"/>
      <c r="G1395" s="1127"/>
    </row>
    <row r="1396" spans="5:7" ht="12.75">
      <c r="E1396" s="1127"/>
      <c r="F1396" s="1127"/>
      <c r="G1396" s="1127"/>
    </row>
    <row r="1397" spans="5:7" ht="12.75">
      <c r="E1397" s="1127"/>
      <c r="F1397" s="1127"/>
      <c r="G1397" s="1127"/>
    </row>
    <row r="1398" spans="5:7" ht="12.75">
      <c r="E1398" s="1127"/>
      <c r="F1398" s="1127"/>
      <c r="G1398" s="1127"/>
    </row>
    <row r="1399" spans="5:7" ht="12.75">
      <c r="E1399" s="1127"/>
      <c r="F1399" s="1127"/>
      <c r="G1399" s="1127"/>
    </row>
    <row r="1400" spans="5:7" ht="12.75">
      <c r="E1400" s="1127"/>
      <c r="F1400" s="1127"/>
      <c r="G1400" s="1127"/>
    </row>
    <row r="1401" spans="5:7" ht="12.75">
      <c r="E1401" s="1127"/>
      <c r="F1401" s="1127"/>
      <c r="G1401" s="1127"/>
    </row>
    <row r="1402" spans="5:7" ht="12.75">
      <c r="E1402" s="1127"/>
      <c r="F1402" s="1127"/>
      <c r="G1402" s="1127"/>
    </row>
    <row r="1403" spans="5:7" ht="12.75">
      <c r="E1403" s="1127"/>
      <c r="F1403" s="1127"/>
      <c r="G1403" s="1127"/>
    </row>
    <row r="1404" spans="5:7" ht="12.75">
      <c r="E1404" s="1127"/>
      <c r="F1404" s="1127"/>
      <c r="G1404" s="1127"/>
    </row>
    <row r="1405" spans="5:7" ht="12.75">
      <c r="E1405" s="1127"/>
      <c r="F1405" s="1127"/>
      <c r="G1405" s="1127"/>
    </row>
    <row r="1406" spans="5:7" ht="12.75">
      <c r="E1406" s="1127"/>
      <c r="F1406" s="1127"/>
      <c r="G1406" s="1127"/>
    </row>
    <row r="1407" spans="5:7" ht="12.75">
      <c r="E1407" s="1127"/>
      <c r="F1407" s="1127"/>
      <c r="G1407" s="1127"/>
    </row>
    <row r="1408" spans="5:7" ht="12.75">
      <c r="E1408" s="1127"/>
      <c r="F1408" s="1127"/>
      <c r="G1408" s="1127"/>
    </row>
    <row r="1409" spans="5:7" ht="12.75">
      <c r="E1409" s="1127"/>
      <c r="F1409" s="1127"/>
      <c r="G1409" s="1127"/>
    </row>
    <row r="1410" spans="5:7" ht="12.75">
      <c r="E1410" s="1127"/>
      <c r="F1410" s="1127"/>
      <c r="G1410" s="1127"/>
    </row>
    <row r="1411" spans="5:7" ht="12.75">
      <c r="E1411" s="1127"/>
      <c r="F1411" s="1127"/>
      <c r="G1411" s="1127"/>
    </row>
    <row r="1412" spans="5:7" ht="12.75">
      <c r="E1412" s="1127"/>
      <c r="F1412" s="1127"/>
      <c r="G1412" s="1127"/>
    </row>
    <row r="1413" spans="5:7" ht="12.75">
      <c r="E1413" s="1127"/>
      <c r="F1413" s="1127"/>
      <c r="G1413" s="1127"/>
    </row>
    <row r="1414" spans="5:7" ht="12.75">
      <c r="E1414" s="1127"/>
      <c r="F1414" s="1127"/>
      <c r="G1414" s="1127"/>
    </row>
    <row r="1415" spans="5:7" ht="12.75">
      <c r="E1415" s="1127"/>
      <c r="F1415" s="1127"/>
      <c r="G1415" s="1127"/>
    </row>
    <row r="1416" spans="5:7" ht="12.75">
      <c r="E1416" s="1127"/>
      <c r="F1416" s="1127"/>
      <c r="G1416" s="1127"/>
    </row>
    <row r="1417" spans="5:7" ht="12.75">
      <c r="E1417" s="1127"/>
      <c r="F1417" s="1127"/>
      <c r="G1417" s="1127"/>
    </row>
    <row r="1418" spans="5:7" ht="12.75">
      <c r="E1418" s="1127"/>
      <c r="F1418" s="1127"/>
      <c r="G1418" s="1127"/>
    </row>
    <row r="1419" spans="5:7" ht="12.75">
      <c r="E1419" s="1127"/>
      <c r="F1419" s="1127"/>
      <c r="G1419" s="1127"/>
    </row>
    <row r="1420" spans="5:7" ht="12.75">
      <c r="E1420" s="1127"/>
      <c r="F1420" s="1127"/>
      <c r="G1420" s="1127"/>
    </row>
    <row r="1421" spans="5:7" ht="12.75">
      <c r="E1421" s="1127"/>
      <c r="F1421" s="1127"/>
      <c r="G1421" s="1127"/>
    </row>
    <row r="1422" spans="5:7" ht="12.75">
      <c r="E1422" s="1127"/>
      <c r="F1422" s="1127"/>
      <c r="G1422" s="1127"/>
    </row>
    <row r="1423" spans="5:7" ht="12.75">
      <c r="E1423" s="1127"/>
      <c r="F1423" s="1127"/>
      <c r="G1423" s="1127"/>
    </row>
    <row r="1424" spans="5:7" ht="12.75">
      <c r="E1424" s="1127"/>
      <c r="F1424" s="1127"/>
      <c r="G1424" s="1127"/>
    </row>
    <row r="1425" spans="5:7" ht="12.75">
      <c r="E1425" s="1127"/>
      <c r="F1425" s="1127"/>
      <c r="G1425" s="1127"/>
    </row>
    <row r="1426" spans="5:7" ht="12.75">
      <c r="E1426" s="1127"/>
      <c r="F1426" s="1127"/>
      <c r="G1426" s="1127"/>
    </row>
    <row r="1427" spans="5:7" ht="12.75">
      <c r="E1427" s="1127"/>
      <c r="F1427" s="1127"/>
      <c r="G1427" s="1127"/>
    </row>
    <row r="1428" spans="5:7" ht="12.75">
      <c r="E1428" s="1127"/>
      <c r="F1428" s="1127"/>
      <c r="G1428" s="1127"/>
    </row>
    <row r="1429" spans="5:7" ht="12.75">
      <c r="E1429" s="1127"/>
      <c r="F1429" s="1127"/>
      <c r="G1429" s="1127"/>
    </row>
    <row r="1430" spans="5:7" ht="12.75">
      <c r="E1430" s="1127"/>
      <c r="F1430" s="1127"/>
      <c r="G1430" s="1127"/>
    </row>
    <row r="1431" spans="5:7" ht="12.75">
      <c r="E1431" s="1127"/>
      <c r="F1431" s="1127"/>
      <c r="G1431" s="1127"/>
    </row>
    <row r="1432" spans="5:7" ht="12.75">
      <c r="E1432" s="1127"/>
      <c r="F1432" s="1127"/>
      <c r="G1432" s="1127"/>
    </row>
    <row r="1433" spans="5:7" ht="12.75">
      <c r="E1433" s="1127"/>
      <c r="F1433" s="1127"/>
      <c r="G1433" s="1127"/>
    </row>
    <row r="1434" spans="5:7" ht="12.75">
      <c r="E1434" s="1127"/>
      <c r="F1434" s="1127"/>
      <c r="G1434" s="1127"/>
    </row>
    <row r="1435" spans="5:7" ht="12.75">
      <c r="E1435" s="1127"/>
      <c r="F1435" s="1127"/>
      <c r="G1435" s="1127"/>
    </row>
    <row r="1436" spans="5:7" ht="12.75">
      <c r="E1436" s="1127"/>
      <c r="F1436" s="1127"/>
      <c r="G1436" s="1127"/>
    </row>
    <row r="1437" spans="5:7" ht="12.75">
      <c r="E1437" s="1127"/>
      <c r="F1437" s="1127"/>
      <c r="G1437" s="1127"/>
    </row>
    <row r="1438" spans="5:7" ht="12.75">
      <c r="E1438" s="1127"/>
      <c r="F1438" s="1127"/>
      <c r="G1438" s="1127"/>
    </row>
    <row r="1439" spans="5:7" ht="12.75">
      <c r="E1439" s="1127"/>
      <c r="F1439" s="1127"/>
      <c r="G1439" s="1127"/>
    </row>
    <row r="1440" spans="5:7" ht="12.75">
      <c r="E1440" s="1127"/>
      <c r="F1440" s="1127"/>
      <c r="G1440" s="1127"/>
    </row>
    <row r="1441" spans="5:7" ht="12.75">
      <c r="E1441" s="1127"/>
      <c r="F1441" s="1127"/>
      <c r="G1441" s="1127"/>
    </row>
    <row r="1442" spans="5:7" ht="12.75">
      <c r="E1442" s="1127"/>
      <c r="F1442" s="1127"/>
      <c r="G1442" s="1127"/>
    </row>
    <row r="1443" spans="5:7" ht="12.75">
      <c r="E1443" s="1127"/>
      <c r="F1443" s="1127"/>
      <c r="G1443" s="1127"/>
    </row>
    <row r="1444" spans="5:7" ht="12.75">
      <c r="E1444" s="1127"/>
      <c r="F1444" s="1127"/>
      <c r="G1444" s="1127"/>
    </row>
    <row r="1445" spans="5:7" ht="12.75">
      <c r="E1445" s="1127"/>
      <c r="F1445" s="1127"/>
      <c r="G1445" s="1127"/>
    </row>
    <row r="1446" spans="5:7" ht="12.75">
      <c r="E1446" s="1127"/>
      <c r="F1446" s="1127"/>
      <c r="G1446" s="1127"/>
    </row>
    <row r="1447" spans="5:7" ht="12.75">
      <c r="E1447" s="1127"/>
      <c r="F1447" s="1127"/>
      <c r="G1447" s="1127"/>
    </row>
    <row r="1448" spans="5:7" ht="12.75">
      <c r="E1448" s="1127"/>
      <c r="F1448" s="1127"/>
      <c r="G1448" s="1127"/>
    </row>
    <row r="1449" spans="5:7" ht="12.75">
      <c r="E1449" s="1127"/>
      <c r="F1449" s="1127"/>
      <c r="G1449" s="1127"/>
    </row>
    <row r="1450" spans="5:7" ht="12.75">
      <c r="E1450" s="1127"/>
      <c r="F1450" s="1127"/>
      <c r="G1450" s="1127"/>
    </row>
    <row r="1451" spans="5:7" ht="12.75">
      <c r="E1451" s="1127"/>
      <c r="F1451" s="1127"/>
      <c r="G1451" s="1127"/>
    </row>
    <row r="1452" spans="5:7" ht="12.75">
      <c r="E1452" s="1127"/>
      <c r="F1452" s="1127"/>
      <c r="G1452" s="1127"/>
    </row>
    <row r="1453" spans="5:7" ht="12.75">
      <c r="E1453" s="1127"/>
      <c r="F1453" s="1127"/>
      <c r="G1453" s="1127"/>
    </row>
    <row r="1454" spans="5:7" ht="12.75">
      <c r="E1454" s="1127"/>
      <c r="F1454" s="1127"/>
      <c r="G1454" s="1127"/>
    </row>
    <row r="1455" spans="5:7" ht="12.75">
      <c r="E1455" s="1127"/>
      <c r="F1455" s="1127"/>
      <c r="G1455" s="1127"/>
    </row>
    <row r="1456" spans="5:7" ht="12.75">
      <c r="E1456" s="1127"/>
      <c r="F1456" s="1127"/>
      <c r="G1456" s="1127"/>
    </row>
    <row r="1457" spans="5:7" ht="12.75">
      <c r="E1457" s="1127"/>
      <c r="F1457" s="1127"/>
      <c r="G1457" s="1127"/>
    </row>
    <row r="1458" spans="5:7" ht="12.75">
      <c r="E1458" s="1127"/>
      <c r="F1458" s="1127"/>
      <c r="G1458" s="1127"/>
    </row>
    <row r="1459" spans="5:7" ht="12.75">
      <c r="E1459" s="1127"/>
      <c r="F1459" s="1127"/>
      <c r="G1459" s="1127"/>
    </row>
    <row r="1460" spans="5:7" ht="12.75">
      <c r="E1460" s="1127"/>
      <c r="F1460" s="1127"/>
      <c r="G1460" s="1127"/>
    </row>
    <row r="1461" spans="5:7" ht="12.75">
      <c r="E1461" s="1127"/>
      <c r="F1461" s="1127"/>
      <c r="G1461" s="1127"/>
    </row>
    <row r="1462" spans="5:7" ht="12.75">
      <c r="E1462" s="1127"/>
      <c r="F1462" s="1127"/>
      <c r="G1462" s="1127"/>
    </row>
    <row r="1463" spans="5:7" ht="12.75">
      <c r="E1463" s="1127"/>
      <c r="F1463" s="1127"/>
      <c r="G1463" s="1127"/>
    </row>
    <row r="1464" spans="5:7" ht="12.75">
      <c r="E1464" s="1127"/>
      <c r="F1464" s="1127"/>
      <c r="G1464" s="1127"/>
    </row>
    <row r="1465" spans="5:7" ht="12.75">
      <c r="E1465" s="1127"/>
      <c r="F1465" s="1127"/>
      <c r="G1465" s="1127"/>
    </row>
    <row r="1466" spans="5:7" ht="12.75">
      <c r="E1466" s="1127"/>
      <c r="F1466" s="1127"/>
      <c r="G1466" s="1127"/>
    </row>
    <row r="1467" spans="5:7" ht="12.75">
      <c r="E1467" s="1127"/>
      <c r="F1467" s="1127"/>
      <c r="G1467" s="1127"/>
    </row>
    <row r="1468" spans="5:7" ht="12.75">
      <c r="E1468" s="1127"/>
      <c r="F1468" s="1127"/>
      <c r="G1468" s="1127"/>
    </row>
    <row r="1469" spans="5:7" ht="12.75">
      <c r="E1469" s="1127"/>
      <c r="F1469" s="1127"/>
      <c r="G1469" s="1127"/>
    </row>
    <row r="1470" spans="5:7" ht="12.75">
      <c r="E1470" s="1127"/>
      <c r="F1470" s="1127"/>
      <c r="G1470" s="1127"/>
    </row>
    <row r="1471" spans="5:7" ht="12.75">
      <c r="E1471" s="1127"/>
      <c r="F1471" s="1127"/>
      <c r="G1471" s="1127"/>
    </row>
    <row r="1472" spans="5:7" ht="12.75">
      <c r="E1472" s="1127"/>
      <c r="F1472" s="1127"/>
      <c r="G1472" s="1127"/>
    </row>
    <row r="1473" spans="5:7" ht="12.75">
      <c r="E1473" s="1127"/>
      <c r="F1473" s="1127"/>
      <c r="G1473" s="1127"/>
    </row>
    <row r="1474" spans="5:7" ht="12.75">
      <c r="E1474" s="1127"/>
      <c r="F1474" s="1127"/>
      <c r="G1474" s="1127"/>
    </row>
    <row r="1475" spans="5:7" ht="12.75">
      <c r="E1475" s="1127"/>
      <c r="F1475" s="1127"/>
      <c r="G1475" s="1127"/>
    </row>
    <row r="1476" spans="5:7" ht="12.75">
      <c r="E1476" s="1127"/>
      <c r="F1476" s="1127"/>
      <c r="G1476" s="1127"/>
    </row>
    <row r="1477" spans="5:7" ht="12.75">
      <c r="E1477" s="1127"/>
      <c r="F1477" s="1127"/>
      <c r="G1477" s="1127"/>
    </row>
    <row r="1478" spans="5:7" ht="12.75">
      <c r="E1478" s="1127"/>
      <c r="F1478" s="1127"/>
      <c r="G1478" s="1127"/>
    </row>
    <row r="1479" spans="5:7" ht="12.75">
      <c r="E1479" s="1127"/>
      <c r="F1479" s="1127"/>
      <c r="G1479" s="1127"/>
    </row>
    <row r="1480" spans="5:7" ht="12.75">
      <c r="E1480" s="1127"/>
      <c r="F1480" s="1127"/>
      <c r="G1480" s="1127"/>
    </row>
    <row r="1481" spans="5:7" ht="12.75">
      <c r="E1481" s="1127"/>
      <c r="F1481" s="1127"/>
      <c r="G1481" s="1127"/>
    </row>
    <row r="1482" spans="5:7" ht="12.75">
      <c r="E1482" s="1127"/>
      <c r="F1482" s="1127"/>
      <c r="G1482" s="1127"/>
    </row>
    <row r="1483" spans="5:7" ht="12.75">
      <c r="E1483" s="1127"/>
      <c r="F1483" s="1127"/>
      <c r="G1483" s="1127"/>
    </row>
    <row r="1484" spans="5:7" ht="12.75">
      <c r="E1484" s="1127"/>
      <c r="F1484" s="1127"/>
      <c r="G1484" s="1127"/>
    </row>
    <row r="1485" spans="5:7" ht="12.75">
      <c r="E1485" s="1127"/>
      <c r="F1485" s="1127"/>
      <c r="G1485" s="1127"/>
    </row>
    <row r="1486" spans="5:7" ht="12.75">
      <c r="E1486" s="1127"/>
      <c r="F1486" s="1127"/>
      <c r="G1486" s="1127"/>
    </row>
    <row r="1487" spans="5:7" ht="12.75">
      <c r="E1487" s="1127"/>
      <c r="F1487" s="1127"/>
      <c r="G1487" s="1127"/>
    </row>
    <row r="1488" spans="5:7" ht="12.75">
      <c r="E1488" s="1127"/>
      <c r="F1488" s="1127"/>
      <c r="G1488" s="1127"/>
    </row>
    <row r="1489" spans="5:7" ht="12.75">
      <c r="E1489" s="1127"/>
      <c r="F1489" s="1127"/>
      <c r="G1489" s="1127"/>
    </row>
    <row r="1490" spans="5:7" ht="12.75">
      <c r="E1490" s="1127"/>
      <c r="F1490" s="1127"/>
      <c r="G1490" s="1127"/>
    </row>
    <row r="1491" spans="5:7" ht="12.75">
      <c r="E1491" s="1127"/>
      <c r="F1491" s="1127"/>
      <c r="G1491" s="1127"/>
    </row>
    <row r="1492" spans="5:7" ht="12.75">
      <c r="E1492" s="1127"/>
      <c r="F1492" s="1127"/>
      <c r="G1492" s="1127"/>
    </row>
    <row r="1493" spans="5:7" ht="12.75">
      <c r="E1493" s="1127"/>
      <c r="F1493" s="1127"/>
      <c r="G1493" s="1127"/>
    </row>
    <row r="1494" spans="5:7" ht="12.75">
      <c r="E1494" s="1127"/>
      <c r="F1494" s="1127"/>
      <c r="G1494" s="1127"/>
    </row>
    <row r="1495" spans="5:7" ht="12.75">
      <c r="E1495" s="1127"/>
      <c r="F1495" s="1127"/>
      <c r="G1495" s="1127"/>
    </row>
    <row r="1496" spans="5:7" ht="12.75">
      <c r="E1496" s="1127"/>
      <c r="F1496" s="1127"/>
      <c r="G1496" s="1127"/>
    </row>
    <row r="1497" spans="5:7" ht="12.75">
      <c r="E1497" s="1127"/>
      <c r="F1497" s="1127"/>
      <c r="G1497" s="1127"/>
    </row>
    <row r="1498" spans="5:7" ht="12.75">
      <c r="E1498" s="1127"/>
      <c r="F1498" s="1127"/>
      <c r="G1498" s="1127"/>
    </row>
    <row r="1499" spans="5:7" ht="12.75">
      <c r="E1499" s="1127"/>
      <c r="F1499" s="1127"/>
      <c r="G1499" s="1127"/>
    </row>
    <row r="1500" spans="5:7" ht="12.75">
      <c r="E1500" s="1127"/>
      <c r="F1500" s="1127"/>
      <c r="G1500" s="1127"/>
    </row>
    <row r="1501" spans="5:7" ht="12.75">
      <c r="E1501" s="1127"/>
      <c r="F1501" s="1127"/>
      <c r="G1501" s="1127"/>
    </row>
    <row r="1502" spans="5:7" ht="12.75">
      <c r="E1502" s="1127"/>
      <c r="F1502" s="1127"/>
      <c r="G1502" s="1127"/>
    </row>
    <row r="1503" spans="5:7" ht="12.75">
      <c r="E1503" s="1127"/>
      <c r="F1503" s="1127"/>
      <c r="G1503" s="1127"/>
    </row>
    <row r="1504" spans="5:7" ht="12.75">
      <c r="E1504" s="1127"/>
      <c r="F1504" s="1127"/>
      <c r="G1504" s="1127"/>
    </row>
    <row r="1505" spans="5:7" ht="12.75">
      <c r="E1505" s="1127"/>
      <c r="F1505" s="1127"/>
      <c r="G1505" s="1127"/>
    </row>
    <row r="1506" spans="5:7" ht="12.75">
      <c r="E1506" s="1127"/>
      <c r="F1506" s="1127"/>
      <c r="G1506" s="1127"/>
    </row>
    <row r="1507" spans="5:7" ht="12.75">
      <c r="E1507" s="1127"/>
      <c r="F1507" s="1127"/>
      <c r="G1507" s="1127"/>
    </row>
    <row r="1508" spans="5:7" ht="12.75">
      <c r="E1508" s="1127"/>
      <c r="F1508" s="1127"/>
      <c r="G1508" s="1127"/>
    </row>
    <row r="1509" spans="5:7" ht="12.75">
      <c r="E1509" s="1127"/>
      <c r="F1509" s="1127"/>
      <c r="G1509" s="1127"/>
    </row>
    <row r="1510" spans="5:7" ht="12.75">
      <c r="E1510" s="1127"/>
      <c r="F1510" s="1127"/>
      <c r="G1510" s="1127"/>
    </row>
    <row r="1511" spans="5:7" ht="12.75">
      <c r="E1511" s="1127"/>
      <c r="F1511" s="1127"/>
      <c r="G1511" s="1127"/>
    </row>
    <row r="1512" spans="5:7" ht="12.75">
      <c r="E1512" s="1127"/>
      <c r="F1512" s="1127"/>
      <c r="G1512" s="1127"/>
    </row>
    <row r="1513" spans="5:7" ht="12.75">
      <c r="E1513" s="1127"/>
      <c r="F1513" s="1127"/>
      <c r="G1513" s="1127"/>
    </row>
    <row r="1514" spans="5:7" ht="12.75">
      <c r="E1514" s="1127"/>
      <c r="F1514" s="1127"/>
      <c r="G1514" s="1127"/>
    </row>
    <row r="1515" spans="5:7" ht="12.75">
      <c r="E1515" s="1127"/>
      <c r="F1515" s="1127"/>
      <c r="G1515" s="1127"/>
    </row>
    <row r="1516" spans="5:7" ht="12.75">
      <c r="E1516" s="1127"/>
      <c r="F1516" s="1127"/>
      <c r="G1516" s="1127"/>
    </row>
    <row r="1517" spans="5:7" ht="12.75">
      <c r="E1517" s="1127"/>
      <c r="F1517" s="1127"/>
      <c r="G1517" s="1127"/>
    </row>
    <row r="1518" spans="5:7" ht="12.75">
      <c r="E1518" s="1127"/>
      <c r="F1518" s="1127"/>
      <c r="G1518" s="1127"/>
    </row>
    <row r="1519" spans="5:7" ht="12.75">
      <c r="E1519" s="1127"/>
      <c r="F1519" s="1127"/>
      <c r="G1519" s="1127"/>
    </row>
    <row r="1520" spans="5:7" ht="12.75">
      <c r="E1520" s="1127"/>
      <c r="F1520" s="1127"/>
      <c r="G1520" s="1127"/>
    </row>
    <row r="1521" spans="5:7" ht="12.75">
      <c r="E1521" s="1127"/>
      <c r="F1521" s="1127"/>
      <c r="G1521" s="1127"/>
    </row>
    <row r="1522" spans="5:7" ht="12.75">
      <c r="E1522" s="1127"/>
      <c r="F1522" s="1127"/>
      <c r="G1522" s="1127"/>
    </row>
    <row r="1523" spans="5:7" ht="12.75">
      <c r="E1523" s="1127"/>
      <c r="F1523" s="1127"/>
      <c r="G1523" s="1127"/>
    </row>
    <row r="1524" spans="5:7" ht="12.75">
      <c r="E1524" s="1127"/>
      <c r="F1524" s="1127"/>
      <c r="G1524" s="1127"/>
    </row>
    <row r="1525" spans="5:7" ht="12.75">
      <c r="E1525" s="1127"/>
      <c r="F1525" s="1127"/>
      <c r="G1525" s="1127"/>
    </row>
    <row r="1526" spans="5:7" ht="12.75">
      <c r="E1526" s="1127"/>
      <c r="F1526" s="1127"/>
      <c r="G1526" s="1127"/>
    </row>
    <row r="1527" spans="5:7" ht="12.75">
      <c r="E1527" s="1127"/>
      <c r="F1527" s="1127"/>
      <c r="G1527" s="1127"/>
    </row>
    <row r="1528" spans="5:7" ht="12.75">
      <c r="E1528" s="1127"/>
      <c r="F1528" s="1127"/>
      <c r="G1528" s="1127"/>
    </row>
    <row r="1529" spans="5:7" ht="12.75">
      <c r="E1529" s="1127"/>
      <c r="F1529" s="1127"/>
      <c r="G1529" s="1127"/>
    </row>
    <row r="1530" spans="5:7" ht="12.75">
      <c r="E1530" s="1127"/>
      <c r="F1530" s="1127"/>
      <c r="G1530" s="1127"/>
    </row>
    <row r="1531" spans="5:7" ht="12.75">
      <c r="E1531" s="1127"/>
      <c r="F1531" s="1127"/>
      <c r="G1531" s="1127"/>
    </row>
    <row r="1532" spans="5:7" ht="12.75">
      <c r="E1532" s="1127"/>
      <c r="F1532" s="1127"/>
      <c r="G1532" s="1127"/>
    </row>
    <row r="1533" spans="5:7" ht="12.75">
      <c r="E1533" s="1127"/>
      <c r="F1533" s="1127"/>
      <c r="G1533" s="1127"/>
    </row>
    <row r="1534" spans="5:7" ht="12.75">
      <c r="E1534" s="1127"/>
      <c r="F1534" s="1127"/>
      <c r="G1534" s="1127"/>
    </row>
    <row r="1535" spans="5:7" ht="12.75">
      <c r="E1535" s="1127"/>
      <c r="F1535" s="1127"/>
      <c r="G1535" s="1127"/>
    </row>
    <row r="1536" spans="5:7" ht="12.75">
      <c r="E1536" s="1127"/>
      <c r="F1536" s="1127"/>
      <c r="G1536" s="1127"/>
    </row>
    <row r="1537" spans="5:7" ht="12.75">
      <c r="E1537" s="1127"/>
      <c r="F1537" s="1127"/>
      <c r="G1537" s="1127"/>
    </row>
    <row r="1538" spans="5:7" ht="12.75">
      <c r="E1538" s="1127"/>
      <c r="F1538" s="1127"/>
      <c r="G1538" s="1127"/>
    </row>
    <row r="1539" spans="5:7" ht="12.75">
      <c r="E1539" s="1127"/>
      <c r="F1539" s="1127"/>
      <c r="G1539" s="1127"/>
    </row>
    <row r="1540" spans="5:7" ht="12.75">
      <c r="E1540" s="1127"/>
      <c r="F1540" s="1127"/>
      <c r="G1540" s="1127"/>
    </row>
    <row r="1541" spans="5:7" ht="12.75">
      <c r="E1541" s="1127"/>
      <c r="F1541" s="1127"/>
      <c r="G1541" s="1127"/>
    </row>
    <row r="1542" spans="5:7" ht="12.75">
      <c r="E1542" s="1127"/>
      <c r="F1542" s="1127"/>
      <c r="G1542" s="1127"/>
    </row>
    <row r="1543" spans="5:7" ht="12.75">
      <c r="E1543" s="1127"/>
      <c r="F1543" s="1127"/>
      <c r="G1543" s="1127"/>
    </row>
    <row r="1544" spans="5:7" ht="12.75">
      <c r="E1544" s="1127"/>
      <c r="F1544" s="1127"/>
      <c r="G1544" s="1127"/>
    </row>
    <row r="1545" spans="5:7" ht="12.75">
      <c r="E1545" s="1127"/>
      <c r="F1545" s="1127"/>
      <c r="G1545" s="1127"/>
    </row>
    <row r="1546" spans="5:7" ht="12.75">
      <c r="E1546" s="1127"/>
      <c r="F1546" s="1127"/>
      <c r="G1546" s="1127"/>
    </row>
    <row r="1547" spans="5:7" ht="12.75">
      <c r="E1547" s="1127"/>
      <c r="F1547" s="1127"/>
      <c r="G1547" s="1127"/>
    </row>
    <row r="1548" spans="5:7" ht="12.75">
      <c r="E1548" s="1127"/>
      <c r="F1548" s="1127"/>
      <c r="G1548" s="1127"/>
    </row>
    <row r="1549" spans="5:7" ht="12.75">
      <c r="E1549" s="1127"/>
      <c r="F1549" s="1127"/>
      <c r="G1549" s="1127"/>
    </row>
    <row r="1550" spans="5:7" ht="12.75">
      <c r="E1550" s="1127"/>
      <c r="F1550" s="1127"/>
      <c r="G1550" s="1127"/>
    </row>
    <row r="1551" spans="5:7" ht="12.75">
      <c r="E1551" s="1127"/>
      <c r="F1551" s="1127"/>
      <c r="G1551" s="1127"/>
    </row>
    <row r="1552" spans="5:7" ht="12.75">
      <c r="E1552" s="1127"/>
      <c r="F1552" s="1127"/>
      <c r="G1552" s="1127"/>
    </row>
    <row r="1553" spans="5:7" ht="12.75">
      <c r="E1553" s="1127"/>
      <c r="F1553" s="1127"/>
      <c r="G1553" s="1127"/>
    </row>
    <row r="1554" spans="5:7" ht="12.75">
      <c r="E1554" s="1127"/>
      <c r="F1554" s="1127"/>
      <c r="G1554" s="1127"/>
    </row>
    <row r="1555" spans="5:7" ht="12.75">
      <c r="E1555" s="1127"/>
      <c r="F1555" s="1127"/>
      <c r="G1555" s="1127"/>
    </row>
    <row r="1556" spans="5:7" ht="12.75">
      <c r="E1556" s="1127"/>
      <c r="F1556" s="1127"/>
      <c r="G1556" s="1127"/>
    </row>
    <row r="1557" spans="5:7" ht="12.75">
      <c r="E1557" s="1127"/>
      <c r="F1557" s="1127"/>
      <c r="G1557" s="1127"/>
    </row>
    <row r="1558" spans="5:7" ht="12.75">
      <c r="E1558" s="1127"/>
      <c r="F1558" s="1127"/>
      <c r="G1558" s="1127"/>
    </row>
    <row r="1559" spans="5:7" ht="12.75">
      <c r="E1559" s="1127"/>
      <c r="F1559" s="1127"/>
      <c r="G1559" s="1127"/>
    </row>
    <row r="1560" spans="5:7" ht="12.75">
      <c r="E1560" s="1127"/>
      <c r="F1560" s="1127"/>
      <c r="G1560" s="1127"/>
    </row>
    <row r="1561" spans="5:7" ht="12.75">
      <c r="E1561" s="1127"/>
      <c r="F1561" s="1127"/>
      <c r="G1561" s="1127"/>
    </row>
    <row r="1562" spans="5:7" ht="12.75">
      <c r="E1562" s="1127"/>
      <c r="F1562" s="1127"/>
      <c r="G1562" s="1127"/>
    </row>
    <row r="1563" spans="5:7" ht="12.75">
      <c r="E1563" s="1127"/>
      <c r="F1563" s="1127"/>
      <c r="G1563" s="1127"/>
    </row>
    <row r="1564" spans="5:7" ht="12.75">
      <c r="E1564" s="1127"/>
      <c r="F1564" s="1127"/>
      <c r="G1564" s="1127"/>
    </row>
    <row r="1565" spans="5:7" ht="12.75">
      <c r="E1565" s="1127"/>
      <c r="F1565" s="1127"/>
      <c r="G1565" s="1127"/>
    </row>
    <row r="1566" spans="5:7" ht="12.75">
      <c r="E1566" s="1127"/>
      <c r="F1566" s="1127"/>
      <c r="G1566" s="1127"/>
    </row>
    <row r="1567" spans="5:7" ht="12.75">
      <c r="E1567" s="1127"/>
      <c r="F1567" s="1127"/>
      <c r="G1567" s="1127"/>
    </row>
    <row r="1568" spans="5:7" ht="12.75">
      <c r="E1568" s="1127"/>
      <c r="F1568" s="1127"/>
      <c r="G1568" s="1127"/>
    </row>
    <row r="1569" spans="5:7" ht="12.75">
      <c r="E1569" s="1127"/>
      <c r="F1569" s="1127"/>
      <c r="G1569" s="1127"/>
    </row>
    <row r="1570" spans="5:7" ht="12.75">
      <c r="E1570" s="1127"/>
      <c r="F1570" s="1127"/>
      <c r="G1570" s="1127"/>
    </row>
    <row r="1571" spans="5:7" ht="12.75">
      <c r="E1571" s="1127"/>
      <c r="F1571" s="1127"/>
      <c r="G1571" s="1127"/>
    </row>
    <row r="1572" spans="5:7" ht="12.75">
      <c r="E1572" s="1127"/>
      <c r="F1572" s="1127"/>
      <c r="G1572" s="1127"/>
    </row>
    <row r="1573" spans="5:7" ht="12.75">
      <c r="E1573" s="1127"/>
      <c r="F1573" s="1127"/>
      <c r="G1573" s="1127"/>
    </row>
    <row r="1574" spans="5:7" ht="12.75">
      <c r="E1574" s="1127"/>
      <c r="F1574" s="1127"/>
      <c r="G1574" s="1127"/>
    </row>
    <row r="1575" spans="5:7" ht="12.75">
      <c r="E1575" s="1127"/>
      <c r="F1575" s="1127"/>
      <c r="G1575" s="1127"/>
    </row>
    <row r="1576" spans="5:7" ht="12.75">
      <c r="E1576" s="1127"/>
      <c r="F1576" s="1127"/>
      <c r="G1576" s="1127"/>
    </row>
    <row r="1577" spans="5:7" ht="12.75">
      <c r="E1577" s="1127"/>
      <c r="F1577" s="1127"/>
      <c r="G1577" s="1127"/>
    </row>
    <row r="1578" spans="5:7" ht="12.75">
      <c r="E1578" s="1127"/>
      <c r="F1578" s="1127"/>
      <c r="G1578" s="1127"/>
    </row>
    <row r="1579" spans="5:7" ht="12.75">
      <c r="E1579" s="1127"/>
      <c r="F1579" s="1127"/>
      <c r="G1579" s="1127"/>
    </row>
    <row r="1580" spans="5:7" ht="12.75">
      <c r="E1580" s="1127"/>
      <c r="F1580" s="1127"/>
      <c r="G1580" s="1127"/>
    </row>
    <row r="1581" spans="5:7" ht="12.75">
      <c r="E1581" s="1127"/>
      <c r="F1581" s="1127"/>
      <c r="G1581" s="1127"/>
    </row>
    <row r="1582" spans="5:7" ht="12.75">
      <c r="E1582" s="1127"/>
      <c r="F1582" s="1127"/>
      <c r="G1582" s="1127"/>
    </row>
    <row r="1583" spans="5:7" ht="12.75">
      <c r="E1583" s="1127"/>
      <c r="F1583" s="1127"/>
      <c r="G1583" s="1127"/>
    </row>
    <row r="1584" spans="5:7" ht="12.75">
      <c r="E1584" s="1127"/>
      <c r="F1584" s="1127"/>
      <c r="G1584" s="1127"/>
    </row>
    <row r="1585" spans="5:7" ht="12.75">
      <c r="E1585" s="1127"/>
      <c r="F1585" s="1127"/>
      <c r="G1585" s="1127"/>
    </row>
    <row r="1586" spans="5:7" ht="12.75">
      <c r="E1586" s="1127"/>
      <c r="F1586" s="1127"/>
      <c r="G1586" s="1127"/>
    </row>
    <row r="1587" spans="5:7" ht="12.75">
      <c r="E1587" s="1127"/>
      <c r="F1587" s="1127"/>
      <c r="G1587" s="1127"/>
    </row>
    <row r="1588" spans="5:7" ht="12.75">
      <c r="E1588" s="1127"/>
      <c r="F1588" s="1127"/>
      <c r="G1588" s="1127"/>
    </row>
    <row r="1589" spans="5:7" ht="12.75">
      <c r="E1589" s="1127"/>
      <c r="F1589" s="1127"/>
      <c r="G1589" s="1127"/>
    </row>
    <row r="1590" spans="5:7" ht="12.75">
      <c r="E1590" s="1127"/>
      <c r="F1590" s="1127"/>
      <c r="G1590" s="1127"/>
    </row>
    <row r="1591" spans="5:7" ht="12.75">
      <c r="E1591" s="1127"/>
      <c r="F1591" s="1127"/>
      <c r="G1591" s="1127"/>
    </row>
    <row r="1592" spans="5:7" ht="12.75">
      <c r="E1592" s="1127"/>
      <c r="F1592" s="1127"/>
      <c r="G1592" s="1127"/>
    </row>
    <row r="1593" spans="5:7" ht="12.75">
      <c r="E1593" s="1127"/>
      <c r="F1593" s="1127"/>
      <c r="G1593" s="1127"/>
    </row>
    <row r="1594" spans="5:7" ht="12.75">
      <c r="E1594" s="1127"/>
      <c r="F1594" s="1127"/>
      <c r="G1594" s="1127"/>
    </row>
    <row r="1595" spans="5:7" ht="12.75">
      <c r="E1595" s="1127"/>
      <c r="F1595" s="1127"/>
      <c r="G1595" s="1127"/>
    </row>
    <row r="1596" spans="5:7" ht="12.75">
      <c r="E1596" s="1127"/>
      <c r="F1596" s="1127"/>
      <c r="G1596" s="1127"/>
    </row>
    <row r="1597" spans="5:7" ht="12.75">
      <c r="E1597" s="1127"/>
      <c r="F1597" s="1127"/>
      <c r="G1597" s="1127"/>
    </row>
    <row r="1598" spans="5:7" ht="12.75">
      <c r="E1598" s="1127"/>
      <c r="F1598" s="1127"/>
      <c r="G1598" s="1127"/>
    </row>
    <row r="1599" spans="5:7" ht="12.75">
      <c r="E1599" s="1127"/>
      <c r="F1599" s="1127"/>
      <c r="G1599" s="1127"/>
    </row>
    <row r="1600" spans="5:7" ht="12.75">
      <c r="E1600" s="1127"/>
      <c r="F1600" s="1127"/>
      <c r="G1600" s="1127"/>
    </row>
    <row r="1601" spans="5:7" ht="12.75">
      <c r="E1601" s="1127"/>
      <c r="F1601" s="1127"/>
      <c r="G1601" s="1127"/>
    </row>
    <row r="1602" spans="5:7" ht="12.75">
      <c r="E1602" s="1127"/>
      <c r="F1602" s="1127"/>
      <c r="G1602" s="1127"/>
    </row>
    <row r="1603" spans="5:7" ht="12.75">
      <c r="E1603" s="1127"/>
      <c r="F1603" s="1127"/>
      <c r="G1603" s="1127"/>
    </row>
    <row r="1604" spans="5:7" ht="12.75">
      <c r="E1604" s="1127"/>
      <c r="F1604" s="1127"/>
      <c r="G1604" s="1127"/>
    </row>
    <row r="1605" spans="5:7" ht="12.75">
      <c r="E1605" s="1127"/>
      <c r="F1605" s="1127"/>
      <c r="G1605" s="1127"/>
    </row>
    <row r="1606" spans="5:7" ht="12.75">
      <c r="E1606" s="1127"/>
      <c r="F1606" s="1127"/>
      <c r="G1606" s="1127"/>
    </row>
    <row r="1607" spans="5:7" ht="12.75">
      <c r="E1607" s="1127"/>
      <c r="F1607" s="1127"/>
      <c r="G1607" s="1127"/>
    </row>
    <row r="1608" spans="5:7" ht="12.75">
      <c r="E1608" s="1127"/>
      <c r="F1608" s="1127"/>
      <c r="G1608" s="1127"/>
    </row>
    <row r="1609" spans="5:7" ht="12.75">
      <c r="E1609" s="1127"/>
      <c r="F1609" s="1127"/>
      <c r="G1609" s="1127"/>
    </row>
    <row r="1610" spans="5:7" ht="12.75">
      <c r="E1610" s="1127"/>
      <c r="F1610" s="1127"/>
      <c r="G1610" s="1127"/>
    </row>
    <row r="1611" spans="5:7" ht="12.75">
      <c r="E1611" s="1127"/>
      <c r="F1611" s="1127"/>
      <c r="G1611" s="1127"/>
    </row>
    <row r="1612" spans="5:7" ht="12.75">
      <c r="E1612" s="1127"/>
      <c r="F1612" s="1127"/>
      <c r="G1612" s="1127"/>
    </row>
    <row r="1613" spans="5:7" ht="12.75">
      <c r="E1613" s="1127"/>
      <c r="F1613" s="1127"/>
      <c r="G1613" s="1127"/>
    </row>
    <row r="1614" spans="5:7" ht="12.75">
      <c r="E1614" s="1127"/>
      <c r="F1614" s="1127"/>
      <c r="G1614" s="1127"/>
    </row>
    <row r="1615" spans="5:7" ht="12.75">
      <c r="E1615" s="1127"/>
      <c r="F1615" s="1127"/>
      <c r="G1615" s="1127"/>
    </row>
    <row r="1616" spans="5:7" ht="12.75">
      <c r="E1616" s="1127"/>
      <c r="F1616" s="1127"/>
      <c r="G1616" s="1127"/>
    </row>
    <row r="1617" spans="5:7" ht="12.75">
      <c r="E1617" s="1127"/>
      <c r="F1617" s="1127"/>
      <c r="G1617" s="1127"/>
    </row>
    <row r="1618" spans="5:7" ht="12.75">
      <c r="E1618" s="1127"/>
      <c r="F1618" s="1127"/>
      <c r="G1618" s="1127"/>
    </row>
    <row r="1619" spans="5:7" ht="12.75">
      <c r="E1619" s="1127"/>
      <c r="F1619" s="1127"/>
      <c r="G1619" s="1127"/>
    </row>
    <row r="1620" spans="5:7" ht="12.75">
      <c r="E1620" s="1127"/>
      <c r="F1620" s="1127"/>
      <c r="G1620" s="1127"/>
    </row>
    <row r="1621" spans="5:7" ht="12.75">
      <c r="E1621" s="1127"/>
      <c r="F1621" s="1127"/>
      <c r="G1621" s="1127"/>
    </row>
    <row r="1622" spans="5:7" ht="12.75">
      <c r="E1622" s="1127"/>
      <c r="F1622" s="1127"/>
      <c r="G1622" s="1127"/>
    </row>
    <row r="1623" spans="5:7" ht="12.75">
      <c r="E1623" s="1127"/>
      <c r="F1623" s="1127"/>
      <c r="G1623" s="1127"/>
    </row>
    <row r="1624" spans="5:7" ht="12.75">
      <c r="E1624" s="1127"/>
      <c r="F1624" s="1127"/>
      <c r="G1624" s="1127"/>
    </row>
    <row r="1625" spans="5:7" ht="12.75">
      <c r="E1625" s="1127"/>
      <c r="F1625" s="1127"/>
      <c r="G1625" s="1127"/>
    </row>
    <row r="1626" spans="5:7" ht="12.75">
      <c r="E1626" s="1127"/>
      <c r="F1626" s="1127"/>
      <c r="G1626" s="1127"/>
    </row>
    <row r="1627" spans="5:7" ht="12.75">
      <c r="E1627" s="1127"/>
      <c r="F1627" s="1127"/>
      <c r="G1627" s="1127"/>
    </row>
    <row r="1628" spans="5:7" ht="12.75">
      <c r="E1628" s="1127"/>
      <c r="F1628" s="1127"/>
      <c r="G1628" s="1127"/>
    </row>
    <row r="1629" spans="5:7" ht="12.75">
      <c r="E1629" s="1127"/>
      <c r="F1629" s="1127"/>
      <c r="G1629" s="1127"/>
    </row>
    <row r="1630" spans="5:7" ht="12.75">
      <c r="E1630" s="1127"/>
      <c r="F1630" s="1127"/>
      <c r="G1630" s="1127"/>
    </row>
    <row r="1631" spans="5:7" ht="12.75">
      <c r="E1631" s="1127"/>
      <c r="F1631" s="1127"/>
      <c r="G1631" s="1127"/>
    </row>
    <row r="1632" spans="5:7" ht="12.75">
      <c r="E1632" s="1127"/>
      <c r="F1632" s="1127"/>
      <c r="G1632" s="1127"/>
    </row>
    <row r="1633" spans="5:7" ht="12.75">
      <c r="E1633" s="1127"/>
      <c r="F1633" s="1127"/>
      <c r="G1633" s="1127"/>
    </row>
    <row r="1634" spans="5:7" ht="12.75">
      <c r="E1634" s="1127"/>
      <c r="F1634" s="1127"/>
      <c r="G1634" s="1127"/>
    </row>
    <row r="1635" spans="5:7" ht="12.75">
      <c r="E1635" s="1127"/>
      <c r="F1635" s="1127"/>
      <c r="G1635" s="1127"/>
    </row>
    <row r="1636" spans="5:7" ht="12.75">
      <c r="E1636" s="1127"/>
      <c r="F1636" s="1127"/>
      <c r="G1636" s="1127"/>
    </row>
    <row r="1637" spans="5:7" ht="12.75">
      <c r="E1637" s="1127"/>
      <c r="F1637" s="1127"/>
      <c r="G1637" s="1127"/>
    </row>
    <row r="1638" spans="5:7" ht="12.75">
      <c r="E1638" s="1127"/>
      <c r="F1638" s="1127"/>
      <c r="G1638" s="1127"/>
    </row>
    <row r="1639" spans="5:7" ht="12.75">
      <c r="E1639" s="1127"/>
      <c r="F1639" s="1127"/>
      <c r="G1639" s="1127"/>
    </row>
    <row r="1640" spans="5:7" ht="12.75">
      <c r="E1640" s="1127"/>
      <c r="F1640" s="1127"/>
      <c r="G1640" s="1127"/>
    </row>
    <row r="1641" spans="5:7" ht="12.75">
      <c r="E1641" s="1127"/>
      <c r="F1641" s="1127"/>
      <c r="G1641" s="1127"/>
    </row>
    <row r="1642" spans="5:7" ht="12.75">
      <c r="E1642" s="1127"/>
      <c r="F1642" s="1127"/>
      <c r="G1642" s="1127"/>
    </row>
    <row r="1643" spans="5:7" ht="12.75">
      <c r="E1643" s="1127"/>
      <c r="F1643" s="1127"/>
      <c r="G1643" s="1127"/>
    </row>
    <row r="1644" spans="5:7" ht="12.75">
      <c r="E1644" s="1127"/>
      <c r="F1644" s="1127"/>
      <c r="G1644" s="1127"/>
    </row>
    <row r="1645" spans="5:7" ht="12.75">
      <c r="E1645" s="1127"/>
      <c r="F1645" s="1127"/>
      <c r="G1645" s="1127"/>
    </row>
    <row r="1646" spans="5:7" ht="12.75">
      <c r="E1646" s="1127"/>
      <c r="F1646" s="1127"/>
      <c r="G1646" s="1127"/>
    </row>
    <row r="1647" spans="5:7" ht="12.75">
      <c r="E1647" s="1127"/>
      <c r="F1647" s="1127"/>
      <c r="G1647" s="1127"/>
    </row>
    <row r="1648" spans="5:7" ht="12.75">
      <c r="E1648" s="1127"/>
      <c r="F1648" s="1127"/>
      <c r="G1648" s="1127"/>
    </row>
    <row r="1649" spans="5:7" ht="12.75">
      <c r="E1649" s="1127"/>
      <c r="F1649" s="1127"/>
      <c r="G1649" s="1127"/>
    </row>
    <row r="1650" spans="5:7" ht="12.75">
      <c r="E1650" s="1127"/>
      <c r="F1650" s="1127"/>
      <c r="G1650" s="1127"/>
    </row>
    <row r="1651" spans="5:7" ht="12.75">
      <c r="E1651" s="1127"/>
      <c r="F1651" s="1127"/>
      <c r="G1651" s="1127"/>
    </row>
    <row r="1652" spans="5:7" ht="12.75">
      <c r="E1652" s="1127"/>
      <c r="F1652" s="1127"/>
      <c r="G1652" s="1127"/>
    </row>
    <row r="1653" spans="5:7" ht="12.75">
      <c r="E1653" s="1127"/>
      <c r="F1653" s="1127"/>
      <c r="G1653" s="1127"/>
    </row>
    <row r="1654" spans="5:7" ht="12.75">
      <c r="E1654" s="1127"/>
      <c r="F1654" s="1127"/>
      <c r="G1654" s="1127"/>
    </row>
    <row r="1655" spans="5:7" ht="12.75">
      <c r="E1655" s="1127"/>
      <c r="F1655" s="1127"/>
      <c r="G1655" s="1127"/>
    </row>
    <row r="1656" spans="5:7" ht="12.75">
      <c r="E1656" s="1127"/>
      <c r="F1656" s="1127"/>
      <c r="G1656" s="1127"/>
    </row>
    <row r="1657" spans="5:7" ht="12.75">
      <c r="E1657" s="1127"/>
      <c r="F1657" s="1127"/>
      <c r="G1657" s="1127"/>
    </row>
    <row r="1658" spans="5:7" ht="12.75">
      <c r="E1658" s="1127"/>
      <c r="F1658" s="1127"/>
      <c r="G1658" s="1127"/>
    </row>
    <row r="1659" spans="5:7" ht="12.75">
      <c r="E1659" s="1127"/>
      <c r="F1659" s="1127"/>
      <c r="G1659" s="1127"/>
    </row>
    <row r="1660" spans="5:7" ht="12.75">
      <c r="E1660" s="1127"/>
      <c r="F1660" s="1127"/>
      <c r="G1660" s="1127"/>
    </row>
    <row r="1661" spans="5:7" ht="12.75">
      <c r="E1661" s="1127"/>
      <c r="F1661" s="1127"/>
      <c r="G1661" s="1127"/>
    </row>
    <row r="1662" spans="5:7" ht="12.75">
      <c r="E1662" s="1127"/>
      <c r="F1662" s="1127"/>
      <c r="G1662" s="1127"/>
    </row>
    <row r="1663" spans="5:7" ht="12.75">
      <c r="E1663" s="1127"/>
      <c r="F1663" s="1127"/>
      <c r="G1663" s="1127"/>
    </row>
    <row r="1664" spans="5:7" ht="12.75">
      <c r="E1664" s="1127"/>
      <c r="F1664" s="1127"/>
      <c r="G1664" s="1127"/>
    </row>
    <row r="1665" spans="5:7" ht="12.75">
      <c r="E1665" s="1127"/>
      <c r="F1665" s="1127"/>
      <c r="G1665" s="1127"/>
    </row>
    <row r="1666" spans="5:7" ht="12.75">
      <c r="E1666" s="1127"/>
      <c r="F1666" s="1127"/>
      <c r="G1666" s="1127"/>
    </row>
    <row r="1667" spans="5:7" ht="12.75">
      <c r="E1667" s="1127"/>
      <c r="F1667" s="1127"/>
      <c r="G1667" s="1127"/>
    </row>
    <row r="1668" spans="5:7" ht="12.75">
      <c r="E1668" s="1127"/>
      <c r="F1668" s="1127"/>
      <c r="G1668" s="1127"/>
    </row>
    <row r="1669" spans="5:7" ht="12.75">
      <c r="E1669" s="1127"/>
      <c r="F1669" s="1127"/>
      <c r="G1669" s="1127"/>
    </row>
    <row r="1670" spans="5:7" ht="12.75">
      <c r="E1670" s="1127"/>
      <c r="F1670" s="1127"/>
      <c r="G1670" s="1127"/>
    </row>
    <row r="1671" spans="5:7" ht="12.75">
      <c r="E1671" s="1127"/>
      <c r="F1671" s="1127"/>
      <c r="G1671" s="1127"/>
    </row>
    <row r="1672" spans="5:7" ht="12.75">
      <c r="E1672" s="1127"/>
      <c r="F1672" s="1127"/>
      <c r="G1672" s="1127"/>
    </row>
    <row r="1673" spans="5:7" ht="12.75">
      <c r="E1673" s="1127"/>
      <c r="F1673" s="1127"/>
      <c r="G1673" s="1127"/>
    </row>
    <row r="1674" spans="5:7" ht="12.75">
      <c r="E1674" s="1127"/>
      <c r="F1674" s="1127"/>
      <c r="G1674" s="1127"/>
    </row>
    <row r="1675" spans="5:7" ht="12.75">
      <c r="E1675" s="1127"/>
      <c r="F1675" s="1127"/>
      <c r="G1675" s="1127"/>
    </row>
    <row r="1676" spans="5:7" ht="12.75">
      <c r="E1676" s="1127"/>
      <c r="F1676" s="1127"/>
      <c r="G1676" s="1127"/>
    </row>
    <row r="1677" spans="5:7" ht="12.75">
      <c r="E1677" s="1127"/>
      <c r="F1677" s="1127"/>
      <c r="G1677" s="1127"/>
    </row>
    <row r="1678" spans="5:7" ht="12.75">
      <c r="E1678" s="1127"/>
      <c r="F1678" s="1127"/>
      <c r="G1678" s="1127"/>
    </row>
    <row r="1679" spans="5:7" ht="12.75">
      <c r="E1679" s="1127"/>
      <c r="F1679" s="1127"/>
      <c r="G1679" s="1127"/>
    </row>
    <row r="1680" spans="5:7" ht="12.75">
      <c r="E1680" s="1127"/>
      <c r="F1680" s="1127"/>
      <c r="G1680" s="1127"/>
    </row>
    <row r="1681" spans="5:7" ht="12.75">
      <c r="E1681" s="1127"/>
      <c r="F1681" s="1127"/>
      <c r="G1681" s="1127"/>
    </row>
    <row r="1682" spans="5:7" ht="12.75">
      <c r="E1682" s="1127"/>
      <c r="F1682" s="1127"/>
      <c r="G1682" s="1127"/>
    </row>
    <row r="1683" spans="5:7" ht="12.75">
      <c r="E1683" s="1127"/>
      <c r="F1683" s="1127"/>
      <c r="G1683" s="1127"/>
    </row>
    <row r="1684" spans="5:7" ht="12.75">
      <c r="E1684" s="1127"/>
      <c r="F1684" s="1127"/>
      <c r="G1684" s="1127"/>
    </row>
    <row r="1685" spans="5:7" ht="12.75">
      <c r="E1685" s="1127"/>
      <c r="F1685" s="1127"/>
      <c r="G1685" s="1127"/>
    </row>
    <row r="1686" spans="5:7" ht="12.75">
      <c r="E1686" s="1127"/>
      <c r="F1686" s="1127"/>
      <c r="G1686" s="1127"/>
    </row>
    <row r="1687" spans="5:7" ht="12.75">
      <c r="E1687" s="1127"/>
      <c r="F1687" s="1127"/>
      <c r="G1687" s="1127"/>
    </row>
    <row r="1688" spans="5:7" ht="12.75">
      <c r="E1688" s="1127"/>
      <c r="F1688" s="1127"/>
      <c r="G1688" s="1127"/>
    </row>
    <row r="1689" spans="5:7" ht="12.75">
      <c r="E1689" s="1127"/>
      <c r="F1689" s="1127"/>
      <c r="G1689" s="1127"/>
    </row>
    <row r="1690" spans="5:7" ht="12.75">
      <c r="E1690" s="1127"/>
      <c r="F1690" s="1127"/>
      <c r="G1690" s="1127"/>
    </row>
    <row r="1691" spans="5:7" ht="12.75">
      <c r="E1691" s="1127"/>
      <c r="F1691" s="1127"/>
      <c r="G1691" s="1127"/>
    </row>
    <row r="1692" spans="5:7" ht="12.75">
      <c r="E1692" s="1127"/>
      <c r="F1692" s="1127"/>
      <c r="G1692" s="1127"/>
    </row>
    <row r="1693" spans="5:7" ht="12.75">
      <c r="E1693" s="1127"/>
      <c r="F1693" s="1127"/>
      <c r="G1693" s="1127"/>
    </row>
    <row r="1694" spans="5:7" ht="12.75">
      <c r="E1694" s="1127"/>
      <c r="F1694" s="1127"/>
      <c r="G1694" s="1127"/>
    </row>
    <row r="1695" spans="5:7" ht="12.75">
      <c r="E1695" s="1127"/>
      <c r="F1695" s="1127"/>
      <c r="G1695" s="1127"/>
    </row>
    <row r="1696" spans="5:7" ht="12.75">
      <c r="E1696" s="1127"/>
      <c r="F1696" s="1127"/>
      <c r="G1696" s="1127"/>
    </row>
    <row r="1697" spans="5:7" ht="12.75">
      <c r="E1697" s="1127"/>
      <c r="F1697" s="1127"/>
      <c r="G1697" s="1127"/>
    </row>
    <row r="1698" spans="5:7" ht="12.75">
      <c r="E1698" s="1127"/>
      <c r="F1698" s="1127"/>
      <c r="G1698" s="1127"/>
    </row>
    <row r="1699" spans="5:7" ht="12.75">
      <c r="E1699" s="1127"/>
      <c r="F1699" s="1127"/>
      <c r="G1699" s="1127"/>
    </row>
    <row r="1700" spans="5:7" ht="12.75">
      <c r="E1700" s="1127"/>
      <c r="F1700" s="1127"/>
      <c r="G1700" s="1127"/>
    </row>
    <row r="1701" spans="5:7" ht="12.75">
      <c r="E1701" s="1127"/>
      <c r="F1701" s="1127"/>
      <c r="G1701" s="1127"/>
    </row>
    <row r="1702" spans="5:7" ht="12.75">
      <c r="E1702" s="1127"/>
      <c r="F1702" s="1127"/>
      <c r="G1702" s="1127"/>
    </row>
    <row r="1703" spans="5:7" ht="12.75">
      <c r="E1703" s="1127"/>
      <c r="F1703" s="1127"/>
      <c r="G1703" s="1127"/>
    </row>
    <row r="1704" spans="5:7" ht="12.75">
      <c r="E1704" s="1127"/>
      <c r="F1704" s="1127"/>
      <c r="G1704" s="1127"/>
    </row>
    <row r="1705" spans="5:7" ht="12.75">
      <c r="E1705" s="1127"/>
      <c r="F1705" s="1127"/>
      <c r="G1705" s="1127"/>
    </row>
    <row r="1706" spans="5:7" ht="12.75">
      <c r="E1706" s="1127"/>
      <c r="F1706" s="1127"/>
      <c r="G1706" s="1127"/>
    </row>
    <row r="1707" spans="5:7" ht="12.75">
      <c r="E1707" s="1127"/>
      <c r="F1707" s="1127"/>
      <c r="G1707" s="1127"/>
    </row>
    <row r="1708" spans="5:7" ht="12.75">
      <c r="E1708" s="1127"/>
      <c r="F1708" s="1127"/>
      <c r="G1708" s="1127"/>
    </row>
    <row r="1709" spans="5:7" ht="12.75">
      <c r="E1709" s="1127"/>
      <c r="F1709" s="1127"/>
      <c r="G1709" s="1127"/>
    </row>
    <row r="1710" spans="5:7" ht="12.75">
      <c r="E1710" s="1127"/>
      <c r="F1710" s="1127"/>
      <c r="G1710" s="1127"/>
    </row>
    <row r="1711" spans="5:7" ht="12.75">
      <c r="E1711" s="1127"/>
      <c r="F1711" s="1127"/>
      <c r="G1711" s="1127"/>
    </row>
    <row r="1712" spans="5:7" ht="12.75">
      <c r="E1712" s="1127"/>
      <c r="F1712" s="1127"/>
      <c r="G1712" s="1127"/>
    </row>
    <row r="1713" spans="5:7" ht="12.75">
      <c r="E1713" s="1127"/>
      <c r="F1713" s="1127"/>
      <c r="G1713" s="1127"/>
    </row>
    <row r="1714" spans="5:7" ht="12.75">
      <c r="E1714" s="1127"/>
      <c r="F1714" s="1127"/>
      <c r="G1714" s="1127"/>
    </row>
    <row r="1715" spans="5:7" ht="12.75">
      <c r="E1715" s="1127"/>
      <c r="F1715" s="1127"/>
      <c r="G1715" s="1127"/>
    </row>
    <row r="1716" spans="5:7" ht="12.75">
      <c r="E1716" s="1127"/>
      <c r="F1716" s="1127"/>
      <c r="G1716" s="1127"/>
    </row>
    <row r="1717" spans="5:7" ht="12.75">
      <c r="E1717" s="1127"/>
      <c r="F1717" s="1127"/>
      <c r="G1717" s="1127"/>
    </row>
    <row r="1718" spans="5:7" ht="12.75">
      <c r="E1718" s="1127"/>
      <c r="F1718" s="1127"/>
      <c r="G1718" s="1127"/>
    </row>
    <row r="1719" spans="5:7" ht="12.75">
      <c r="E1719" s="1127"/>
      <c r="F1719" s="1127"/>
      <c r="G1719" s="1127"/>
    </row>
    <row r="1720" spans="5:7" ht="12.75">
      <c r="E1720" s="1127"/>
      <c r="F1720" s="1127"/>
      <c r="G1720" s="1127"/>
    </row>
    <row r="1721" spans="5:7" ht="12.75">
      <c r="E1721" s="1127"/>
      <c r="F1721" s="1127"/>
      <c r="G1721" s="1127"/>
    </row>
    <row r="1722" spans="5:7" ht="12.75">
      <c r="E1722" s="1127"/>
      <c r="F1722" s="1127"/>
      <c r="G1722" s="1127"/>
    </row>
    <row r="1723" spans="5:7" ht="12.75">
      <c r="E1723" s="1127"/>
      <c r="F1723" s="1127"/>
      <c r="G1723" s="1127"/>
    </row>
    <row r="1724" spans="5:7" ht="12.75">
      <c r="E1724" s="1127"/>
      <c r="F1724" s="1127"/>
      <c r="G1724" s="1127"/>
    </row>
    <row r="1725" spans="5:7" ht="12.75">
      <c r="E1725" s="1127"/>
      <c r="F1725" s="1127"/>
      <c r="G1725" s="1127"/>
    </row>
    <row r="1726" spans="5:7" ht="12.75">
      <c r="E1726" s="1127"/>
      <c r="F1726" s="1127"/>
      <c r="G1726" s="1127"/>
    </row>
    <row r="1727" spans="5:7" ht="12.75">
      <c r="E1727" s="1127"/>
      <c r="F1727" s="1127"/>
      <c r="G1727" s="1127"/>
    </row>
    <row r="1728" spans="5:7" ht="12.75">
      <c r="E1728" s="1127"/>
      <c r="F1728" s="1127"/>
      <c r="G1728" s="1127"/>
    </row>
    <row r="1729" spans="5:7" ht="12.75">
      <c r="E1729" s="1127"/>
      <c r="F1729" s="1127"/>
      <c r="G1729" s="1127"/>
    </row>
    <row r="1730" spans="5:7" ht="12.75">
      <c r="E1730" s="1127"/>
      <c r="F1730" s="1127"/>
      <c r="G1730" s="1127"/>
    </row>
    <row r="1731" spans="5:7" ht="12.75">
      <c r="E1731" s="1127"/>
      <c r="F1731" s="1127"/>
      <c r="G1731" s="1127"/>
    </row>
    <row r="1732" spans="5:7" ht="12.75">
      <c r="E1732" s="1127"/>
      <c r="F1732" s="1127"/>
      <c r="G1732" s="1127"/>
    </row>
    <row r="1733" spans="5:7" ht="12.75">
      <c r="E1733" s="1127"/>
      <c r="F1733" s="1127"/>
      <c r="G1733" s="1127"/>
    </row>
    <row r="1734" spans="5:7" ht="12.75">
      <c r="E1734" s="1127"/>
      <c r="F1734" s="1127"/>
      <c r="G1734" s="1127"/>
    </row>
    <row r="1735" spans="5:7" ht="12.75">
      <c r="E1735" s="1127"/>
      <c r="F1735" s="1127"/>
      <c r="G1735" s="1127"/>
    </row>
    <row r="1736" spans="5:7" ht="12.75">
      <c r="E1736" s="1127"/>
      <c r="F1736" s="1127"/>
      <c r="G1736" s="1127"/>
    </row>
    <row r="1737" spans="5:7" ht="12.75">
      <c r="E1737" s="1127"/>
      <c r="F1737" s="1127"/>
      <c r="G1737" s="1127"/>
    </row>
    <row r="1738" spans="5:7" ht="12.75">
      <c r="E1738" s="1127"/>
      <c r="F1738" s="1127"/>
      <c r="G1738" s="1127"/>
    </row>
    <row r="1739" spans="5:7" ht="12.75">
      <c r="E1739" s="1127"/>
      <c r="F1739" s="1127"/>
      <c r="G1739" s="1127"/>
    </row>
    <row r="1740" spans="5:7" ht="12.75">
      <c r="E1740" s="1127"/>
      <c r="F1740" s="1127"/>
      <c r="G1740" s="1127"/>
    </row>
    <row r="1741" spans="5:7" ht="12.75">
      <c r="E1741" s="1127"/>
      <c r="F1741" s="1127"/>
      <c r="G1741" s="1127"/>
    </row>
    <row r="1742" spans="5:7" ht="12.75">
      <c r="E1742" s="1127"/>
      <c r="F1742" s="1127"/>
      <c r="G1742" s="1127"/>
    </row>
    <row r="1743" spans="5:7" ht="12.75">
      <c r="E1743" s="1127"/>
      <c r="F1743" s="1127"/>
      <c r="G1743" s="1127"/>
    </row>
    <row r="1744" spans="5:7" ht="12.75">
      <c r="E1744" s="1127"/>
      <c r="F1744" s="1127"/>
      <c r="G1744" s="1127"/>
    </row>
    <row r="1745" spans="5:7" ht="12.75">
      <c r="E1745" s="1127"/>
      <c r="F1745" s="1127"/>
      <c r="G1745" s="1127"/>
    </row>
    <row r="1746" spans="5:7" ht="12.75">
      <c r="E1746" s="1127"/>
      <c r="F1746" s="1127"/>
      <c r="G1746" s="1127"/>
    </row>
    <row r="1747" spans="5:7" ht="12.75">
      <c r="E1747" s="1127"/>
      <c r="F1747" s="1127"/>
      <c r="G1747" s="1127"/>
    </row>
    <row r="1748" spans="5:7" ht="12.75">
      <c r="E1748" s="1127"/>
      <c r="F1748" s="1127"/>
      <c r="G1748" s="1127"/>
    </row>
    <row r="1749" spans="5:7" ht="12.75">
      <c r="E1749" s="1127"/>
      <c r="F1749" s="1127"/>
      <c r="G1749" s="1127"/>
    </row>
    <row r="1750" spans="5:7" ht="12.75">
      <c r="E1750" s="1127"/>
      <c r="F1750" s="1127"/>
      <c r="G1750" s="1127"/>
    </row>
    <row r="1751" spans="5:7" ht="12.75">
      <c r="E1751" s="1127"/>
      <c r="F1751" s="1127"/>
      <c r="G1751" s="1127"/>
    </row>
    <row r="1752" spans="5:7" ht="12.75">
      <c r="E1752" s="1127"/>
      <c r="F1752" s="1127"/>
      <c r="G1752" s="1127"/>
    </row>
    <row r="1753" spans="5:7" ht="12.75">
      <c r="E1753" s="1127"/>
      <c r="F1753" s="1127"/>
      <c r="G1753" s="1127"/>
    </row>
    <row r="1754" spans="5:7" ht="12.75">
      <c r="E1754" s="1127"/>
      <c r="F1754" s="1127"/>
      <c r="G1754" s="1127"/>
    </row>
    <row r="1755" spans="5:7" ht="12.75">
      <c r="E1755" s="1127"/>
      <c r="F1755" s="1127"/>
      <c r="G1755" s="1127"/>
    </row>
    <row r="1756" spans="5:7" ht="12.75">
      <c r="E1756" s="1127"/>
      <c r="F1756" s="1127"/>
      <c r="G1756" s="1127"/>
    </row>
    <row r="1757" spans="5:7" ht="12.75">
      <c r="E1757" s="1127"/>
      <c r="F1757" s="1127"/>
      <c r="G1757" s="1127"/>
    </row>
    <row r="1758" spans="5:7" ht="12.75">
      <c r="E1758" s="1127"/>
      <c r="F1758" s="1127"/>
      <c r="G1758" s="1127"/>
    </row>
    <row r="1759" spans="5:7" ht="12.75">
      <c r="E1759" s="1127"/>
      <c r="F1759" s="1127"/>
      <c r="G1759" s="1127"/>
    </row>
    <row r="1760" spans="5:7" ht="12.75">
      <c r="E1760" s="1127"/>
      <c r="F1760" s="1127"/>
      <c r="G1760" s="1127"/>
    </row>
    <row r="1761" spans="5:7" ht="12.75">
      <c r="E1761" s="1127"/>
      <c r="F1761" s="1127"/>
      <c r="G1761" s="1127"/>
    </row>
    <row r="1762" spans="5:7" ht="12.75">
      <c r="E1762" s="1127"/>
      <c r="F1762" s="1127"/>
      <c r="G1762" s="1127"/>
    </row>
    <row r="1763" spans="5:7" ht="12.75">
      <c r="E1763" s="1127"/>
      <c r="F1763" s="1127"/>
      <c r="G1763" s="1127"/>
    </row>
    <row r="1764" spans="5:7" ht="12.75">
      <c r="E1764" s="1127"/>
      <c r="F1764" s="1127"/>
      <c r="G1764" s="1127"/>
    </row>
    <row r="1765" spans="5:7" ht="12.75">
      <c r="E1765" s="1127"/>
      <c r="F1765" s="1127"/>
      <c r="G1765" s="1127"/>
    </row>
    <row r="1766" spans="5:7" ht="12.75">
      <c r="E1766" s="1127"/>
      <c r="F1766" s="1127"/>
      <c r="G1766" s="1127"/>
    </row>
    <row r="1767" spans="5:7" ht="12.75">
      <c r="E1767" s="1127"/>
      <c r="F1767" s="1127"/>
      <c r="G1767" s="1127"/>
    </row>
    <row r="1768" spans="5:7" ht="12.75">
      <c r="E1768" s="1127"/>
      <c r="F1768" s="1127"/>
      <c r="G1768" s="1127"/>
    </row>
    <row r="1769" spans="5:7" ht="12.75">
      <c r="E1769" s="1127"/>
      <c r="F1769" s="1127"/>
      <c r="G1769" s="1127"/>
    </row>
    <row r="1770" spans="5:7" ht="12.75">
      <c r="E1770" s="1127"/>
      <c r="F1770" s="1127"/>
      <c r="G1770" s="1127"/>
    </row>
    <row r="1771" spans="5:7" ht="12.75">
      <c r="E1771" s="1127"/>
      <c r="F1771" s="1127"/>
      <c r="G1771" s="1127"/>
    </row>
    <row r="1772" spans="5:7" ht="12.75">
      <c r="E1772" s="1127"/>
      <c r="F1772" s="1127"/>
      <c r="G1772" s="1127"/>
    </row>
    <row r="1773" spans="5:7" ht="12.75">
      <c r="E1773" s="1127"/>
      <c r="F1773" s="1127"/>
      <c r="G1773" s="1127"/>
    </row>
    <row r="1774" spans="5:7" ht="12.75">
      <c r="E1774" s="1127"/>
      <c r="F1774" s="1127"/>
      <c r="G1774" s="1127"/>
    </row>
    <row r="1775" spans="5:7" ht="12.75">
      <c r="E1775" s="1127"/>
      <c r="F1775" s="1127"/>
      <c r="G1775" s="1127"/>
    </row>
    <row r="1776" spans="5:7" ht="12.75">
      <c r="E1776" s="1127"/>
      <c r="F1776" s="1127"/>
      <c r="G1776" s="1127"/>
    </row>
    <row r="1777" spans="5:7" ht="12.75">
      <c r="E1777" s="1127"/>
      <c r="F1777" s="1127"/>
      <c r="G1777" s="1127"/>
    </row>
    <row r="1778" spans="5:7" ht="12.75">
      <c r="E1778" s="1127"/>
      <c r="F1778" s="1127"/>
      <c r="G1778" s="1127"/>
    </row>
    <row r="1779" spans="5:7" ht="12.75">
      <c r="E1779" s="1127"/>
      <c r="F1779" s="1127"/>
      <c r="G1779" s="1127"/>
    </row>
    <row r="1780" spans="5:7" ht="12.75">
      <c r="E1780" s="1127"/>
      <c r="F1780" s="1127"/>
      <c r="G1780" s="1127"/>
    </row>
    <row r="1781" spans="5:7" ht="12.75">
      <c r="E1781" s="1127"/>
      <c r="F1781" s="1127"/>
      <c r="G1781" s="1127"/>
    </row>
    <row r="1782" spans="5:7" ht="12.75">
      <c r="E1782" s="1127"/>
      <c r="F1782" s="1127"/>
      <c r="G1782" s="1127"/>
    </row>
    <row r="1783" spans="5:7" ht="12.75">
      <c r="E1783" s="1127"/>
      <c r="F1783" s="1127"/>
      <c r="G1783" s="1127"/>
    </row>
    <row r="1784" spans="5:7" ht="12.75">
      <c r="E1784" s="1127"/>
      <c r="F1784" s="1127"/>
      <c r="G1784" s="1127"/>
    </row>
    <row r="1785" spans="5:7" ht="12.75">
      <c r="E1785" s="1127"/>
      <c r="F1785" s="1127"/>
      <c r="G1785" s="1127"/>
    </row>
    <row r="1786" spans="5:7" ht="12.75">
      <c r="E1786" s="1127"/>
      <c r="F1786" s="1127"/>
      <c r="G1786" s="1127"/>
    </row>
    <row r="1787" spans="5:7" ht="12.75">
      <c r="E1787" s="1127"/>
      <c r="F1787" s="1127"/>
      <c r="G1787" s="1127"/>
    </row>
    <row r="1788" spans="5:7" ht="12.75">
      <c r="E1788" s="1127"/>
      <c r="F1788" s="1127"/>
      <c r="G1788" s="1127"/>
    </row>
    <row r="1789" spans="5:7" ht="12.75">
      <c r="E1789" s="1127"/>
      <c r="F1789" s="1127"/>
      <c r="G1789" s="1127"/>
    </row>
    <row r="1790" spans="5:7" ht="12.75">
      <c r="E1790" s="1127"/>
      <c r="F1790" s="1127"/>
      <c r="G1790" s="1127"/>
    </row>
    <row r="1791" spans="5:7" ht="12.75">
      <c r="E1791" s="1127"/>
      <c r="F1791" s="1127"/>
      <c r="G1791" s="1127"/>
    </row>
    <row r="1792" spans="5:7" ht="12.75">
      <c r="E1792" s="1127"/>
      <c r="F1792" s="1127"/>
      <c r="G1792" s="1127"/>
    </row>
    <row r="1793" spans="5:7" ht="12.75">
      <c r="E1793" s="1127"/>
      <c r="F1793" s="1127"/>
      <c r="G1793" s="1127"/>
    </row>
    <row r="1794" spans="5:7" ht="12.75">
      <c r="E1794" s="1127"/>
      <c r="F1794" s="1127"/>
      <c r="G1794" s="1127"/>
    </row>
    <row r="1795" spans="5:7" ht="12.75">
      <c r="E1795" s="1127"/>
      <c r="F1795" s="1127"/>
      <c r="G1795" s="1127"/>
    </row>
    <row r="1796" spans="5:7" ht="12.75">
      <c r="E1796" s="1127"/>
      <c r="F1796" s="1127"/>
      <c r="G1796" s="1127"/>
    </row>
    <row r="1797" spans="5:7" ht="12.75">
      <c r="E1797" s="1127"/>
      <c r="F1797" s="1127"/>
      <c r="G1797" s="1127"/>
    </row>
    <row r="1798" spans="5:7" ht="12.75">
      <c r="E1798" s="1127"/>
      <c r="F1798" s="1127"/>
      <c r="G1798" s="1127"/>
    </row>
    <row r="1799" spans="5:7" ht="12.75">
      <c r="E1799" s="1127"/>
      <c r="F1799" s="1127"/>
      <c r="G1799" s="1127"/>
    </row>
    <row r="1800" spans="5:7" ht="12.75">
      <c r="E1800" s="1127"/>
      <c r="F1800" s="1127"/>
      <c r="G1800" s="1127"/>
    </row>
    <row r="1801" spans="5:7" ht="12.75">
      <c r="E1801" s="1127"/>
      <c r="F1801" s="1127"/>
      <c r="G1801" s="1127"/>
    </row>
    <row r="1802" spans="5:7" ht="12.75">
      <c r="E1802" s="1127"/>
      <c r="F1802" s="1127"/>
      <c r="G1802" s="1127"/>
    </row>
    <row r="1803" spans="5:7" ht="12.75">
      <c r="E1803" s="1127"/>
      <c r="F1803" s="1127"/>
      <c r="G1803" s="1127"/>
    </row>
    <row r="1804" spans="5:7" ht="12.75">
      <c r="E1804" s="1127"/>
      <c r="F1804" s="1127"/>
      <c r="G1804" s="1127"/>
    </row>
    <row r="1805" spans="5:7" ht="12.75">
      <c r="E1805" s="1127"/>
      <c r="F1805" s="1127"/>
      <c r="G1805" s="1127"/>
    </row>
    <row r="1806" spans="5:7" ht="12.75">
      <c r="E1806" s="1127"/>
      <c r="F1806" s="1127"/>
      <c r="G1806" s="1127"/>
    </row>
    <row r="1807" spans="5:7" ht="12.75">
      <c r="E1807" s="1127"/>
      <c r="F1807" s="1127"/>
      <c r="G1807" s="1127"/>
    </row>
    <row r="1808" spans="5:7" ht="12.75">
      <c r="E1808" s="1127"/>
      <c r="F1808" s="1127"/>
      <c r="G1808" s="1127"/>
    </row>
    <row r="1809" spans="5:7" ht="12.75">
      <c r="E1809" s="1127"/>
      <c r="F1809" s="1127"/>
      <c r="G1809" s="1127"/>
    </row>
    <row r="1810" spans="5:7" ht="12.75">
      <c r="E1810" s="1127"/>
      <c r="F1810" s="1127"/>
      <c r="G1810" s="1127"/>
    </row>
    <row r="1811" spans="5:7" ht="12.75">
      <c r="E1811" s="1127"/>
      <c r="F1811" s="1127"/>
      <c r="G1811" s="1127"/>
    </row>
    <row r="1812" spans="5:7" ht="12.75">
      <c r="E1812" s="1127"/>
      <c r="F1812" s="1127"/>
      <c r="G1812" s="1127"/>
    </row>
    <row r="1813" spans="5:7" ht="12.75">
      <c r="E1813" s="1127"/>
      <c r="F1813" s="1127"/>
      <c r="G1813" s="1127"/>
    </row>
    <row r="1814" spans="5:7" ht="12.75">
      <c r="E1814" s="1127"/>
      <c r="F1814" s="1127"/>
      <c r="G1814" s="1127"/>
    </row>
    <row r="1815" spans="5:7" ht="12.75">
      <c r="E1815" s="1127"/>
      <c r="F1815" s="1127"/>
      <c r="G1815" s="1127"/>
    </row>
    <row r="1816" spans="5:7" ht="12.75">
      <c r="E1816" s="1127"/>
      <c r="F1816" s="1127"/>
      <c r="G1816" s="1127"/>
    </row>
    <row r="1817" spans="5:7" ht="12.75">
      <c r="E1817" s="1127"/>
      <c r="F1817" s="1127"/>
      <c r="G1817" s="1127"/>
    </row>
    <row r="1818" spans="5:7" ht="12.75">
      <c r="E1818" s="1127"/>
      <c r="F1818" s="1127"/>
      <c r="G1818" s="1127"/>
    </row>
    <row r="1819" spans="5:7" ht="12.75">
      <c r="E1819" s="1127"/>
      <c r="F1819" s="1127"/>
      <c r="G1819" s="1127"/>
    </row>
    <row r="1820" spans="5:7" ht="12.75">
      <c r="E1820" s="1127"/>
      <c r="F1820" s="1127"/>
      <c r="G1820" s="1127"/>
    </row>
    <row r="1821" spans="5:7" ht="12.75">
      <c r="E1821" s="1127"/>
      <c r="F1821" s="1127"/>
      <c r="G1821" s="1127"/>
    </row>
    <row r="1822" spans="5:7" ht="12.75">
      <c r="E1822" s="1127"/>
      <c r="F1822" s="1127"/>
      <c r="G1822" s="1127"/>
    </row>
    <row r="1823" spans="5:7" ht="12.75">
      <c r="E1823" s="1127"/>
      <c r="F1823" s="1127"/>
      <c r="G1823" s="1127"/>
    </row>
    <row r="1824" spans="5:7" ht="12.75">
      <c r="E1824" s="1127"/>
      <c r="F1824" s="1127"/>
      <c r="G1824" s="1127"/>
    </row>
    <row r="1825" spans="5:7" ht="12.75">
      <c r="E1825" s="1127"/>
      <c r="F1825" s="1127"/>
      <c r="G1825" s="1127"/>
    </row>
    <row r="1826" spans="5:7" ht="12.75">
      <c r="E1826" s="1127"/>
      <c r="F1826" s="1127"/>
      <c r="G1826" s="1127"/>
    </row>
    <row r="1827" spans="5:7" ht="12.75">
      <c r="E1827" s="1127"/>
      <c r="F1827" s="1127"/>
      <c r="G1827" s="1127"/>
    </row>
    <row r="1828" spans="5:7" ht="12.75">
      <c r="E1828" s="1127"/>
      <c r="F1828" s="1127"/>
      <c r="G1828" s="1127"/>
    </row>
    <row r="1829" spans="5:7" ht="12.75">
      <c r="E1829" s="1127"/>
      <c r="F1829" s="1127"/>
      <c r="G1829" s="1127"/>
    </row>
    <row r="1830" spans="5:7" ht="12.75">
      <c r="E1830" s="1127"/>
      <c r="F1830" s="1127"/>
      <c r="G1830" s="1127"/>
    </row>
    <row r="1831" spans="5:7" ht="12.75">
      <c r="E1831" s="1127"/>
      <c r="F1831" s="1127"/>
      <c r="G1831" s="1127"/>
    </row>
    <row r="1832" spans="5:7" ht="12.75">
      <c r="E1832" s="1127"/>
      <c r="F1832" s="1127"/>
      <c r="G1832" s="1127"/>
    </row>
    <row r="1833" spans="5:7" ht="12.75">
      <c r="E1833" s="1127"/>
      <c r="F1833" s="1127"/>
      <c r="G1833" s="1127"/>
    </row>
    <row r="1834" spans="5:7" ht="12.75">
      <c r="E1834" s="1127"/>
      <c r="F1834" s="1127"/>
      <c r="G1834" s="1127"/>
    </row>
    <row r="1835" spans="5:7" ht="12.75">
      <c r="E1835" s="1127"/>
      <c r="F1835" s="1127"/>
      <c r="G1835" s="1127"/>
    </row>
    <row r="1836" spans="5:7" ht="12.75">
      <c r="E1836" s="1127"/>
      <c r="F1836" s="1127"/>
      <c r="G1836" s="1127"/>
    </row>
    <row r="1837" spans="5:7" ht="12.75">
      <c r="E1837" s="1127"/>
      <c r="F1837" s="1127"/>
      <c r="G1837" s="1127"/>
    </row>
    <row r="1838" spans="5:7" ht="12.75">
      <c r="E1838" s="1127"/>
      <c r="F1838" s="1127"/>
      <c r="G1838" s="1127"/>
    </row>
    <row r="1839" spans="5:7" ht="12.75">
      <c r="E1839" s="1127"/>
      <c r="F1839" s="1127"/>
      <c r="G1839" s="1127"/>
    </row>
    <row r="1840" spans="5:7" ht="12.75">
      <c r="E1840" s="1127"/>
      <c r="F1840" s="1127"/>
      <c r="G1840" s="1127"/>
    </row>
    <row r="1841" spans="5:7" ht="12.75">
      <c r="E1841" s="1127"/>
      <c r="F1841" s="1127"/>
      <c r="G1841" s="1127"/>
    </row>
    <row r="1842" spans="5:7" ht="12.75">
      <c r="E1842" s="1127"/>
      <c r="F1842" s="1127"/>
      <c r="G1842" s="1127"/>
    </row>
    <row r="1843" spans="5:7" ht="12.75">
      <c r="E1843" s="1127"/>
      <c r="F1843" s="1127"/>
      <c r="G1843" s="1127"/>
    </row>
    <row r="1844" spans="5:7" ht="12.75">
      <c r="E1844" s="1127"/>
      <c r="F1844" s="1127"/>
      <c r="G1844" s="1127"/>
    </row>
    <row r="1845" spans="5:7" ht="12.75">
      <c r="E1845" s="1127"/>
      <c r="F1845" s="1127"/>
      <c r="G1845" s="1127"/>
    </row>
    <row r="1846" spans="5:7" ht="12.75">
      <c r="E1846" s="1127"/>
      <c r="F1846" s="1127"/>
      <c r="G1846" s="1127"/>
    </row>
    <row r="1847" spans="5:7" ht="12.75">
      <c r="E1847" s="1127"/>
      <c r="F1847" s="1127"/>
      <c r="G1847" s="1127"/>
    </row>
    <row r="1848" spans="5:7" ht="12.75">
      <c r="E1848" s="1127"/>
      <c r="F1848" s="1127"/>
      <c r="G1848" s="1127"/>
    </row>
    <row r="1849" spans="5:7" ht="12.75">
      <c r="E1849" s="1127"/>
      <c r="F1849" s="1127"/>
      <c r="G1849" s="1127"/>
    </row>
    <row r="1850" spans="5:7" ht="12.75">
      <c r="E1850" s="1127"/>
      <c r="F1850" s="1127"/>
      <c r="G1850" s="1127"/>
    </row>
    <row r="1851" spans="5:7" ht="12.75">
      <c r="E1851" s="1127"/>
      <c r="F1851" s="1127"/>
      <c r="G1851" s="1127"/>
    </row>
    <row r="1852" spans="5:7" ht="12.75">
      <c r="E1852" s="1127"/>
      <c r="F1852" s="1127"/>
      <c r="G1852" s="1127"/>
    </row>
    <row r="1853" spans="5:7" ht="12.75">
      <c r="E1853" s="1127"/>
      <c r="F1853" s="1127"/>
      <c r="G1853" s="1127"/>
    </row>
    <row r="1854" spans="5:7" ht="12.75">
      <c r="E1854" s="1127"/>
      <c r="F1854" s="1127"/>
      <c r="G1854" s="1127"/>
    </row>
    <row r="1855" spans="5:7" ht="12.75">
      <c r="E1855" s="1127"/>
      <c r="F1855" s="1127"/>
      <c r="G1855" s="1127"/>
    </row>
    <row r="1856" spans="5:7" ht="12.75">
      <c r="E1856" s="1127"/>
      <c r="F1856" s="1127"/>
      <c r="G1856" s="1127"/>
    </row>
    <row r="1857" spans="5:7" ht="12.75">
      <c r="E1857" s="1127"/>
      <c r="F1857" s="1127"/>
      <c r="G1857" s="1127"/>
    </row>
    <row r="1858" spans="5:7" ht="12.75">
      <c r="E1858" s="1127"/>
      <c r="F1858" s="1127"/>
      <c r="G1858" s="1127"/>
    </row>
    <row r="1859" spans="5:7" ht="12.75">
      <c r="E1859" s="1127"/>
      <c r="F1859" s="1127"/>
      <c r="G1859" s="1127"/>
    </row>
    <row r="1860" spans="5:7" ht="12.75">
      <c r="E1860" s="1127"/>
      <c r="F1860" s="1127"/>
      <c r="G1860" s="1127"/>
    </row>
    <row r="1861" spans="5:7" ht="12.75">
      <c r="E1861" s="1127"/>
      <c r="F1861" s="1127"/>
      <c r="G1861" s="1127"/>
    </row>
    <row r="1862" spans="5:7" ht="12.75">
      <c r="E1862" s="1127"/>
      <c r="F1862" s="1127"/>
      <c r="G1862" s="1127"/>
    </row>
    <row r="1863" spans="5:7" ht="12.75">
      <c r="E1863" s="1127"/>
      <c r="F1863" s="1127"/>
      <c r="G1863" s="1127"/>
    </row>
    <row r="1864" spans="5:7" ht="12.75">
      <c r="E1864" s="1127"/>
      <c r="F1864" s="1127"/>
      <c r="G1864" s="1127"/>
    </row>
    <row r="1865" spans="5:7" ht="12.75">
      <c r="E1865" s="1127"/>
      <c r="F1865" s="1127"/>
      <c r="G1865" s="1127"/>
    </row>
    <row r="1866" spans="5:7" ht="12.75">
      <c r="E1866" s="1127"/>
      <c r="F1866" s="1127"/>
      <c r="G1866" s="1127"/>
    </row>
    <row r="1867" spans="5:7" ht="12.75">
      <c r="E1867" s="1127"/>
      <c r="F1867" s="1127"/>
      <c r="G1867" s="1127"/>
    </row>
    <row r="1868" spans="5:7" ht="12.75">
      <c r="E1868" s="1127"/>
      <c r="F1868" s="1127"/>
      <c r="G1868" s="1127"/>
    </row>
    <row r="1869" spans="5:7" ht="12.75">
      <c r="E1869" s="1127"/>
      <c r="F1869" s="1127"/>
      <c r="G1869" s="1127"/>
    </row>
    <row r="1870" spans="5:7" ht="12.75">
      <c r="E1870" s="1127"/>
      <c r="F1870" s="1127"/>
      <c r="G1870" s="1127"/>
    </row>
    <row r="1871" spans="5:7" ht="12.75">
      <c r="E1871" s="1127"/>
      <c r="F1871" s="1127"/>
      <c r="G1871" s="1127"/>
    </row>
    <row r="1872" spans="5:7" ht="12.75">
      <c r="E1872" s="1127"/>
      <c r="F1872" s="1127"/>
      <c r="G1872" s="1127"/>
    </row>
    <row r="1873" spans="5:7" ht="12.75">
      <c r="E1873" s="1127"/>
      <c r="F1873" s="1127"/>
      <c r="G1873" s="1127"/>
    </row>
    <row r="1874" spans="5:7" ht="12.75">
      <c r="E1874" s="1127"/>
      <c r="F1874" s="1127"/>
      <c r="G1874" s="1127"/>
    </row>
    <row r="1875" spans="5:7" ht="12.75">
      <c r="E1875" s="1127"/>
      <c r="F1875" s="1127"/>
      <c r="G1875" s="1127"/>
    </row>
    <row r="1876" spans="5:7" ht="12.75">
      <c r="E1876" s="1127"/>
      <c r="F1876" s="1127"/>
      <c r="G1876" s="1127"/>
    </row>
    <row r="1877" spans="5:7" ht="12.75">
      <c r="E1877" s="1127"/>
      <c r="F1877" s="1127"/>
      <c r="G1877" s="1127"/>
    </row>
    <row r="1878" spans="5:7" ht="12.75">
      <c r="E1878" s="1127"/>
      <c r="F1878" s="1127"/>
      <c r="G1878" s="1127"/>
    </row>
    <row r="1879" spans="5:7" ht="12.75">
      <c r="E1879" s="1127"/>
      <c r="F1879" s="1127"/>
      <c r="G1879" s="1127"/>
    </row>
    <row r="1880" spans="5:7" ht="12.75">
      <c r="E1880" s="1127"/>
      <c r="F1880" s="1127"/>
      <c r="G1880" s="1127"/>
    </row>
    <row r="1881" spans="5:7" ht="12.75">
      <c r="E1881" s="1127"/>
      <c r="F1881" s="1127"/>
      <c r="G1881" s="1127"/>
    </row>
    <row r="1882" spans="5:7" ht="12.75">
      <c r="E1882" s="1127"/>
      <c r="F1882" s="1127"/>
      <c r="G1882" s="1127"/>
    </row>
    <row r="1883" spans="5:7" ht="12.75">
      <c r="E1883" s="1127"/>
      <c r="F1883" s="1127"/>
      <c r="G1883" s="1127"/>
    </row>
    <row r="1884" spans="5:7" ht="12.75">
      <c r="E1884" s="1127"/>
      <c r="F1884" s="1127"/>
      <c r="G1884" s="1127"/>
    </row>
    <row r="1885" spans="5:7" ht="12.75">
      <c r="E1885" s="1127"/>
      <c r="F1885" s="1127"/>
      <c r="G1885" s="1127"/>
    </row>
    <row r="1886" spans="5:7" ht="12.75">
      <c r="E1886" s="1127"/>
      <c r="F1886" s="1127"/>
      <c r="G1886" s="1127"/>
    </row>
    <row r="1887" spans="5:7" ht="12.75">
      <c r="E1887" s="1127"/>
      <c r="F1887" s="1127"/>
      <c r="G1887" s="1127"/>
    </row>
    <row r="1888" spans="5:7" ht="12.75">
      <c r="E1888" s="1127"/>
      <c r="F1888" s="1127"/>
      <c r="G1888" s="1127"/>
    </row>
    <row r="1889" spans="5:7" ht="12.75">
      <c r="E1889" s="1127"/>
      <c r="F1889" s="1127"/>
      <c r="G1889" s="1127"/>
    </row>
    <row r="1890" spans="5:7" ht="12.75">
      <c r="E1890" s="1127"/>
      <c r="F1890" s="1127"/>
      <c r="G1890" s="1127"/>
    </row>
    <row r="1891" spans="5:7" ht="12.75">
      <c r="E1891" s="1127"/>
      <c r="F1891" s="1127"/>
      <c r="G1891" s="1127"/>
    </row>
    <row r="1892" spans="5:7" ht="12.75">
      <c r="E1892" s="1127"/>
      <c r="F1892" s="1127"/>
      <c r="G1892" s="1127"/>
    </row>
    <row r="1893" spans="5:7" ht="12.75">
      <c r="E1893" s="1127"/>
      <c r="F1893" s="1127"/>
      <c r="G1893" s="1127"/>
    </row>
    <row r="1894" spans="5:7" ht="12.75">
      <c r="E1894" s="1127"/>
      <c r="F1894" s="1127"/>
      <c r="G1894" s="1127"/>
    </row>
    <row r="1895" spans="5:7" ht="12.75">
      <c r="E1895" s="1127"/>
      <c r="F1895" s="1127"/>
      <c r="G1895" s="1127"/>
    </row>
    <row r="1896" spans="5:7" ht="12.75">
      <c r="E1896" s="1127"/>
      <c r="F1896" s="1127"/>
      <c r="G1896" s="1127"/>
    </row>
    <row r="1897" spans="5:7" ht="12.75">
      <c r="E1897" s="1127"/>
      <c r="F1897" s="1127"/>
      <c r="G1897" s="1127"/>
    </row>
    <row r="1898" spans="5:7" ht="12.75">
      <c r="E1898" s="1127"/>
      <c r="F1898" s="1127"/>
      <c r="G1898" s="1127"/>
    </row>
    <row r="1899" spans="5:7" ht="12.75">
      <c r="E1899" s="1127"/>
      <c r="F1899" s="1127"/>
      <c r="G1899" s="1127"/>
    </row>
    <row r="1900" spans="5:7" ht="12.75">
      <c r="E1900" s="1127"/>
      <c r="F1900" s="1127"/>
      <c r="G1900" s="1127"/>
    </row>
    <row r="1901" spans="5:7" ht="12.75">
      <c r="E1901" s="1127"/>
      <c r="F1901" s="1127"/>
      <c r="G1901" s="1127"/>
    </row>
    <row r="1902" spans="5:7" ht="12.75">
      <c r="E1902" s="1127"/>
      <c r="F1902" s="1127"/>
      <c r="G1902" s="1127"/>
    </row>
    <row r="1903" spans="5:7" ht="12.75">
      <c r="E1903" s="1127"/>
      <c r="F1903" s="1127"/>
      <c r="G1903" s="1127"/>
    </row>
    <row r="1904" spans="5:7" ht="12.75">
      <c r="E1904" s="1127"/>
      <c r="F1904" s="1127"/>
      <c r="G1904" s="1127"/>
    </row>
    <row r="1905" spans="5:7" ht="12.75">
      <c r="E1905" s="1127"/>
      <c r="F1905" s="1127"/>
      <c r="G1905" s="1127"/>
    </row>
    <row r="1906" spans="5:7" ht="12.75">
      <c r="E1906" s="1127"/>
      <c r="F1906" s="1127"/>
      <c r="G1906" s="1127"/>
    </row>
    <row r="1907" spans="5:7" ht="12.75">
      <c r="E1907" s="1127"/>
      <c r="F1907" s="1127"/>
      <c r="G1907" s="1127"/>
    </row>
    <row r="1908" spans="5:7" ht="12.75">
      <c r="E1908" s="1127"/>
      <c r="F1908" s="1127"/>
      <c r="G1908" s="1127"/>
    </row>
    <row r="1909" spans="5:7" ht="12.75">
      <c r="E1909" s="1127"/>
      <c r="F1909" s="1127"/>
      <c r="G1909" s="1127"/>
    </row>
    <row r="1910" spans="5:7" ht="12.75">
      <c r="E1910" s="1127"/>
      <c r="F1910" s="1127"/>
      <c r="G1910" s="1127"/>
    </row>
    <row r="1911" spans="5:7" ht="12.75">
      <c r="E1911" s="1127"/>
      <c r="F1911" s="1127"/>
      <c r="G1911" s="1127"/>
    </row>
    <row r="1912" spans="5:7" ht="12.75">
      <c r="E1912" s="1127"/>
      <c r="F1912" s="1127"/>
      <c r="G1912" s="1127"/>
    </row>
    <row r="1913" spans="5:7" ht="12.75">
      <c r="E1913" s="1127"/>
      <c r="F1913" s="1127"/>
      <c r="G1913" s="1127"/>
    </row>
    <row r="1914" spans="5:7" ht="12.75">
      <c r="E1914" s="1127"/>
      <c r="F1914" s="1127"/>
      <c r="G1914" s="1127"/>
    </row>
    <row r="1915" spans="5:7" ht="12.75">
      <c r="E1915" s="1127"/>
      <c r="F1915" s="1127"/>
      <c r="G1915" s="1127"/>
    </row>
    <row r="1916" spans="5:7" ht="12.75">
      <c r="E1916" s="1127"/>
      <c r="F1916" s="1127"/>
      <c r="G1916" s="1127"/>
    </row>
    <row r="1917" spans="5:7" ht="12.75">
      <c r="E1917" s="1127"/>
      <c r="F1917" s="1127"/>
      <c r="G1917" s="1127"/>
    </row>
    <row r="1918" spans="5:7" ht="12.75">
      <c r="E1918" s="1127"/>
      <c r="F1918" s="1127"/>
      <c r="G1918" s="1127"/>
    </row>
    <row r="1919" spans="5:7" ht="12.75">
      <c r="E1919" s="1127"/>
      <c r="F1919" s="1127"/>
      <c r="G1919" s="1127"/>
    </row>
    <row r="1920" spans="5:7" ht="12.75">
      <c r="E1920" s="1127"/>
      <c r="F1920" s="1127"/>
      <c r="G1920" s="1127"/>
    </row>
    <row r="1921" spans="5:7" ht="12.75">
      <c r="E1921" s="1127"/>
      <c r="F1921" s="1127"/>
      <c r="G1921" s="1127"/>
    </row>
    <row r="1922" spans="5:7" ht="12.75">
      <c r="E1922" s="1127"/>
      <c r="F1922" s="1127"/>
      <c r="G1922" s="1127"/>
    </row>
    <row r="1923" spans="5:7" ht="12.75">
      <c r="E1923" s="1127"/>
      <c r="F1923" s="1127"/>
      <c r="G1923" s="1127"/>
    </row>
    <row r="1924" spans="5:7" ht="12.75">
      <c r="E1924" s="1127"/>
      <c r="F1924" s="1127"/>
      <c r="G1924" s="1127"/>
    </row>
    <row r="1925" spans="5:7" ht="12.75">
      <c r="E1925" s="1127"/>
      <c r="F1925" s="1127"/>
      <c r="G1925" s="1127"/>
    </row>
    <row r="1926" spans="5:7" ht="12.75">
      <c r="E1926" s="1127"/>
      <c r="F1926" s="1127"/>
      <c r="G1926" s="1127"/>
    </row>
    <row r="1927" spans="5:7" ht="12.75">
      <c r="E1927" s="1127"/>
      <c r="F1927" s="1127"/>
      <c r="G1927" s="1127"/>
    </row>
    <row r="1928" spans="5:7" ht="12.75">
      <c r="E1928" s="1127"/>
      <c r="F1928" s="1127"/>
      <c r="G1928" s="1127"/>
    </row>
    <row r="1929" spans="5:7" ht="12.75">
      <c r="E1929" s="1127"/>
      <c r="F1929" s="1127"/>
      <c r="G1929" s="1127"/>
    </row>
    <row r="1930" spans="5:7" ht="12.75">
      <c r="E1930" s="1127"/>
      <c r="F1930" s="1127"/>
      <c r="G1930" s="1127"/>
    </row>
    <row r="1931" spans="5:7" ht="12.75">
      <c r="E1931" s="1127"/>
      <c r="F1931" s="1127"/>
      <c r="G1931" s="1127"/>
    </row>
    <row r="1932" spans="5:7" ht="12.75">
      <c r="E1932" s="1127"/>
      <c r="F1932" s="1127"/>
      <c r="G1932" s="1127"/>
    </row>
    <row r="1933" spans="5:7" ht="12.75">
      <c r="E1933" s="1127"/>
      <c r="F1933" s="1127"/>
      <c r="G1933" s="1127"/>
    </row>
    <row r="1934" spans="5:7" ht="12.75">
      <c r="E1934" s="1127"/>
      <c r="F1934" s="1127"/>
      <c r="G1934" s="1127"/>
    </row>
    <row r="1935" spans="5:7" ht="12.75">
      <c r="E1935" s="1127"/>
      <c r="F1935" s="1127"/>
      <c r="G1935" s="1127"/>
    </row>
    <row r="1936" spans="5:7" ht="12.75">
      <c r="E1936" s="1127"/>
      <c r="F1936" s="1127"/>
      <c r="G1936" s="1127"/>
    </row>
    <row r="1937" spans="5:7" ht="12.75">
      <c r="E1937" s="1127"/>
      <c r="F1937" s="1127"/>
      <c r="G1937" s="1127"/>
    </row>
    <row r="1938" spans="5:7" ht="12.75">
      <c r="E1938" s="1127"/>
      <c r="F1938" s="1127"/>
      <c r="G1938" s="1127"/>
    </row>
    <row r="1939" spans="5:7" ht="12.75">
      <c r="E1939" s="1127"/>
      <c r="F1939" s="1127"/>
      <c r="G1939" s="1127"/>
    </row>
    <row r="1940" spans="5:7" ht="12.75">
      <c r="E1940" s="1127"/>
      <c r="F1940" s="1127"/>
      <c r="G1940" s="1127"/>
    </row>
    <row r="1941" spans="5:7" ht="12.75">
      <c r="E1941" s="1127"/>
      <c r="F1941" s="1127"/>
      <c r="G1941" s="1127"/>
    </row>
    <row r="1942" spans="5:7" ht="12.75">
      <c r="E1942" s="1127"/>
      <c r="F1942" s="1127"/>
      <c r="G1942" s="1127"/>
    </row>
    <row r="1943" spans="5:7" ht="12.75">
      <c r="E1943" s="1127"/>
      <c r="F1943" s="1127"/>
      <c r="G1943" s="1127"/>
    </row>
    <row r="1944" spans="5:7" ht="12.75">
      <c r="E1944" s="1127"/>
      <c r="F1944" s="1127"/>
      <c r="G1944" s="1127"/>
    </row>
    <row r="1945" spans="5:7" ht="12.75">
      <c r="E1945" s="1127"/>
      <c r="F1945" s="1127"/>
      <c r="G1945" s="1127"/>
    </row>
    <row r="1946" spans="5:7" ht="12.75">
      <c r="E1946" s="1127"/>
      <c r="F1946" s="1127"/>
      <c r="G1946" s="1127"/>
    </row>
    <row r="1947" spans="5:7" ht="12.75">
      <c r="E1947" s="1127"/>
      <c r="F1947" s="1127"/>
      <c r="G1947" s="1127"/>
    </row>
    <row r="1948" spans="5:7" ht="12.75">
      <c r="E1948" s="1127"/>
      <c r="F1948" s="1127"/>
      <c r="G1948" s="1127"/>
    </row>
    <row r="1949" spans="5:7" ht="12.75">
      <c r="E1949" s="1127"/>
      <c r="F1949" s="1127"/>
      <c r="G1949" s="1127"/>
    </row>
    <row r="1950" spans="5:7" ht="12.75">
      <c r="E1950" s="1127"/>
      <c r="F1950" s="1127"/>
      <c r="G1950" s="1127"/>
    </row>
    <row r="1951" spans="5:7" ht="12.75">
      <c r="E1951" s="1127"/>
      <c r="F1951" s="1127"/>
      <c r="G1951" s="1127"/>
    </row>
    <row r="1952" spans="5:7" ht="12.75">
      <c r="E1952" s="1127"/>
      <c r="F1952" s="1127"/>
      <c r="G1952" s="1127"/>
    </row>
    <row r="1953" spans="5:7" ht="12.75">
      <c r="E1953" s="1127"/>
      <c r="F1953" s="1127"/>
      <c r="G1953" s="1127"/>
    </row>
    <row r="1954" spans="5:7" ht="12.75">
      <c r="E1954" s="1127"/>
      <c r="F1954" s="1127"/>
      <c r="G1954" s="1127"/>
    </row>
    <row r="1955" spans="5:7" ht="12.75">
      <c r="E1955" s="1127"/>
      <c r="F1955" s="1127"/>
      <c r="G1955" s="1127"/>
    </row>
    <row r="1956" spans="5:7" ht="12.75">
      <c r="E1956" s="1127"/>
      <c r="F1956" s="1127"/>
      <c r="G1956" s="1127"/>
    </row>
    <row r="1957" spans="5:7" ht="12.75">
      <c r="E1957" s="1127"/>
      <c r="F1957" s="1127"/>
      <c r="G1957" s="1127"/>
    </row>
    <row r="1958" spans="5:7" ht="12.75">
      <c r="E1958" s="1127"/>
      <c r="F1958" s="1127"/>
      <c r="G1958" s="1127"/>
    </row>
    <row r="1959" spans="5:7" ht="12.75">
      <c r="E1959" s="1127"/>
      <c r="F1959" s="1127"/>
      <c r="G1959" s="1127"/>
    </row>
    <row r="1960" spans="5:7" ht="12.75">
      <c r="E1960" s="1127"/>
      <c r="F1960" s="1127"/>
      <c r="G1960" s="1127"/>
    </row>
    <row r="1961" spans="5:7" ht="12.75">
      <c r="E1961" s="1127"/>
      <c r="F1961" s="1127"/>
      <c r="G1961" s="1127"/>
    </row>
    <row r="1962" spans="5:7" ht="12.75">
      <c r="E1962" s="1127"/>
      <c r="F1962" s="1127"/>
      <c r="G1962" s="1127"/>
    </row>
    <row r="1963" spans="5:7" ht="12.75">
      <c r="E1963" s="1127"/>
      <c r="F1963" s="1127"/>
      <c r="G1963" s="1127"/>
    </row>
    <row r="1964" spans="5:7" ht="12.75">
      <c r="E1964" s="1127"/>
      <c r="F1964" s="1127"/>
      <c r="G1964" s="1127"/>
    </row>
    <row r="1965" spans="5:7" ht="12.75">
      <c r="E1965" s="1127"/>
      <c r="F1965" s="1127"/>
      <c r="G1965" s="1127"/>
    </row>
    <row r="1966" spans="5:7" ht="12.75">
      <c r="E1966" s="1127"/>
      <c r="F1966" s="1127"/>
      <c r="G1966" s="1127"/>
    </row>
    <row r="1967" spans="5:7" ht="12.75">
      <c r="E1967" s="1127"/>
      <c r="F1967" s="1127"/>
      <c r="G1967" s="1127"/>
    </row>
    <row r="1968" spans="5:7" ht="12.75">
      <c r="E1968" s="1127"/>
      <c r="F1968" s="1127"/>
      <c r="G1968" s="1127"/>
    </row>
    <row r="1969" spans="5:7" ht="12.75">
      <c r="E1969" s="1127"/>
      <c r="F1969" s="1127"/>
      <c r="G1969" s="1127"/>
    </row>
    <row r="1970" spans="5:7" ht="12.75">
      <c r="E1970" s="1127"/>
      <c r="F1970" s="1127"/>
      <c r="G1970" s="1127"/>
    </row>
    <row r="1971" spans="5:7" ht="12.75">
      <c r="E1971" s="1127"/>
      <c r="F1971" s="1127"/>
      <c r="G1971" s="1127"/>
    </row>
    <row r="1972" spans="5:7" ht="12.75">
      <c r="E1972" s="1127"/>
      <c r="F1972" s="1127"/>
      <c r="G1972" s="1127"/>
    </row>
    <row r="1973" spans="5:7" ht="12.75">
      <c r="E1973" s="1127"/>
      <c r="F1973" s="1127"/>
      <c r="G1973" s="1127"/>
    </row>
    <row r="1974" spans="5:7" ht="12.75">
      <c r="E1974" s="1127"/>
      <c r="F1974" s="1127"/>
      <c r="G1974" s="1127"/>
    </row>
    <row r="1975" spans="5:7" ht="12.75">
      <c r="E1975" s="1127"/>
      <c r="F1975" s="1127"/>
      <c r="G1975" s="1127"/>
    </row>
    <row r="1976" spans="5:7" ht="12.75">
      <c r="E1976" s="1127"/>
      <c r="F1976" s="1127"/>
      <c r="G1976" s="1127"/>
    </row>
    <row r="1977" spans="5:7" ht="12.75">
      <c r="E1977" s="1127"/>
      <c r="F1977" s="1127"/>
      <c r="G1977" s="1127"/>
    </row>
    <row r="1978" spans="5:7" ht="12.75">
      <c r="E1978" s="1127"/>
      <c r="F1978" s="1127"/>
      <c r="G1978" s="1127"/>
    </row>
    <row r="1979" spans="5:7" ht="12.75">
      <c r="E1979" s="1127"/>
      <c r="F1979" s="1127"/>
      <c r="G1979" s="1127"/>
    </row>
    <row r="1980" spans="5:7" ht="12.75">
      <c r="E1980" s="1127"/>
      <c r="F1980" s="1127"/>
      <c r="G1980" s="1127"/>
    </row>
    <row r="1981" spans="5:7" ht="12.75">
      <c r="E1981" s="1127"/>
      <c r="F1981" s="1127"/>
      <c r="G1981" s="1127"/>
    </row>
    <row r="1982" spans="5:7" ht="12.75">
      <c r="E1982" s="1127"/>
      <c r="F1982" s="1127"/>
      <c r="G1982" s="1127"/>
    </row>
    <row r="1983" spans="5:7" ht="12.75">
      <c r="E1983" s="1127"/>
      <c r="F1983" s="1127"/>
      <c r="G1983" s="1127"/>
    </row>
    <row r="1984" spans="5:7" ht="12.75">
      <c r="E1984" s="1127"/>
      <c r="F1984" s="1127"/>
      <c r="G1984" s="1127"/>
    </row>
    <row r="1985" spans="5:7" ht="12.75">
      <c r="E1985" s="1127"/>
      <c r="F1985" s="1127"/>
      <c r="G1985" s="1127"/>
    </row>
    <row r="1986" spans="5:7" ht="12.75">
      <c r="E1986" s="1127"/>
      <c r="F1986" s="1127"/>
      <c r="G1986" s="1127"/>
    </row>
    <row r="1987" spans="5:7" ht="12.75">
      <c r="E1987" s="1127"/>
      <c r="F1987" s="1127"/>
      <c r="G1987" s="1127"/>
    </row>
    <row r="1988" spans="5:7" ht="12.75">
      <c r="E1988" s="1127"/>
      <c r="F1988" s="1127"/>
      <c r="G1988" s="1127"/>
    </row>
    <row r="1989" spans="5:7" ht="12.75">
      <c r="E1989" s="1127"/>
      <c r="F1989" s="1127"/>
      <c r="G1989" s="1127"/>
    </row>
    <row r="1990" spans="5:7" ht="12.75">
      <c r="E1990" s="1127"/>
      <c r="F1990" s="1127"/>
      <c r="G1990" s="1127"/>
    </row>
    <row r="1991" spans="5:7" ht="12.75">
      <c r="E1991" s="1127"/>
      <c r="F1991" s="1127"/>
      <c r="G1991" s="1127"/>
    </row>
    <row r="1992" spans="5:7" ht="12.75">
      <c r="E1992" s="1127"/>
      <c r="F1992" s="1127"/>
      <c r="G1992" s="1127"/>
    </row>
    <row r="1993" spans="5:7" ht="12.75">
      <c r="E1993" s="1127"/>
      <c r="F1993" s="1127"/>
      <c r="G1993" s="1127"/>
    </row>
    <row r="1994" spans="5:7" ht="12.75">
      <c r="E1994" s="1127"/>
      <c r="F1994" s="1127"/>
      <c r="G1994" s="1127"/>
    </row>
    <row r="1995" spans="5:7" ht="12.75">
      <c r="E1995" s="1127"/>
      <c r="F1995" s="1127"/>
      <c r="G1995" s="1127"/>
    </row>
    <row r="1996" spans="5:7" ht="12.75">
      <c r="E1996" s="1127"/>
      <c r="F1996" s="1127"/>
      <c r="G1996" s="1127"/>
    </row>
    <row r="1997" spans="5:7" ht="12.75">
      <c r="E1997" s="1127"/>
      <c r="F1997" s="1127"/>
      <c r="G1997" s="1127"/>
    </row>
    <row r="1998" spans="5:7" ht="12.75">
      <c r="E1998" s="1127"/>
      <c r="F1998" s="1127"/>
      <c r="G1998" s="1127"/>
    </row>
    <row r="1999" spans="5:7" ht="12.75">
      <c r="E1999" s="1127"/>
      <c r="F1999" s="1127"/>
      <c r="G1999" s="1127"/>
    </row>
    <row r="2000" spans="5:7" ht="12.75">
      <c r="E2000" s="1127"/>
      <c r="F2000" s="1127"/>
      <c r="G2000" s="1127"/>
    </row>
    <row r="2001" spans="5:7" ht="12.75">
      <c r="E2001" s="1127"/>
      <c r="F2001" s="1127"/>
      <c r="G2001" s="1127"/>
    </row>
    <row r="2002" spans="5:7" ht="12.75">
      <c r="E2002" s="1127"/>
      <c r="F2002" s="1127"/>
      <c r="G2002" s="1127"/>
    </row>
    <row r="2003" spans="5:7" ht="12.75">
      <c r="E2003" s="1127"/>
      <c r="F2003" s="1127"/>
      <c r="G2003" s="1127"/>
    </row>
    <row r="2004" spans="5:7" ht="12.75">
      <c r="E2004" s="1127"/>
      <c r="F2004" s="1127"/>
      <c r="G2004" s="1127"/>
    </row>
    <row r="2005" spans="5:7" ht="12.75">
      <c r="E2005" s="1127"/>
      <c r="F2005" s="1127"/>
      <c r="G2005" s="1127"/>
    </row>
    <row r="2006" spans="5:7" ht="12.75">
      <c r="E2006" s="1127"/>
      <c r="F2006" s="1127"/>
      <c r="G2006" s="1127"/>
    </row>
    <row r="2007" spans="5:7" ht="12.75">
      <c r="E2007" s="1127"/>
      <c r="F2007" s="1127"/>
      <c r="G2007" s="1127"/>
    </row>
    <row r="2008" spans="5:7" ht="12.75">
      <c r="E2008" s="1127"/>
      <c r="F2008" s="1127"/>
      <c r="G2008" s="1127"/>
    </row>
    <row r="2009" spans="5:7" ht="12.75">
      <c r="E2009" s="1127"/>
      <c r="F2009" s="1127"/>
      <c r="G2009" s="1127"/>
    </row>
    <row r="2010" spans="5:7" ht="12.75">
      <c r="E2010" s="1127"/>
      <c r="F2010" s="1127"/>
      <c r="G2010" s="1127"/>
    </row>
    <row r="2011" spans="5:7" ht="12.75">
      <c r="E2011" s="1127"/>
      <c r="F2011" s="1127"/>
      <c r="G2011" s="1127"/>
    </row>
    <row r="2012" spans="5:7" ht="12.75">
      <c r="E2012" s="1127"/>
      <c r="F2012" s="1127"/>
      <c r="G2012" s="1127"/>
    </row>
    <row r="2013" spans="5:7" ht="12.75">
      <c r="E2013" s="1127"/>
      <c r="F2013" s="1127"/>
      <c r="G2013" s="1127"/>
    </row>
    <row r="2014" spans="5:7" ht="12.75">
      <c r="E2014" s="1127"/>
      <c r="F2014" s="1127"/>
      <c r="G2014" s="1127"/>
    </row>
    <row r="2015" spans="5:7" ht="12.75">
      <c r="E2015" s="1127"/>
      <c r="F2015" s="1127"/>
      <c r="G2015" s="1127"/>
    </row>
    <row r="2016" spans="5:7" ht="12.75">
      <c r="E2016" s="1127"/>
      <c r="F2016" s="1127"/>
      <c r="G2016" s="1127"/>
    </row>
    <row r="2017" spans="5:7" ht="12.75">
      <c r="E2017" s="1127"/>
      <c r="F2017" s="1127"/>
      <c r="G2017" s="1127"/>
    </row>
    <row r="2018" spans="5:7" ht="12.75">
      <c r="E2018" s="1127"/>
      <c r="F2018" s="1127"/>
      <c r="G2018" s="1127"/>
    </row>
    <row r="2019" spans="5:7" ht="12.75">
      <c r="E2019" s="1127"/>
      <c r="F2019" s="1127"/>
      <c r="G2019" s="1127"/>
    </row>
    <row r="2020" spans="5:7" ht="12.75">
      <c r="E2020" s="1127"/>
      <c r="F2020" s="1127"/>
      <c r="G2020" s="1127"/>
    </row>
    <row r="2021" spans="5:7" ht="12.75">
      <c r="E2021" s="1127"/>
      <c r="F2021" s="1127"/>
      <c r="G2021" s="1127"/>
    </row>
    <row r="2022" spans="5:7" ht="12.75">
      <c r="E2022" s="1127"/>
      <c r="F2022" s="1127"/>
      <c r="G2022" s="1127"/>
    </row>
    <row r="2023" spans="5:7" ht="12.75">
      <c r="E2023" s="1127"/>
      <c r="F2023" s="1127"/>
      <c r="G2023" s="1127"/>
    </row>
    <row r="2024" spans="5:7" ht="12.75">
      <c r="E2024" s="1127"/>
      <c r="F2024" s="1127"/>
      <c r="G2024" s="1127"/>
    </row>
    <row r="2025" spans="5:7" ht="12.75">
      <c r="E2025" s="1127"/>
      <c r="F2025" s="1127"/>
      <c r="G2025" s="1127"/>
    </row>
    <row r="2026" spans="5:7" ht="12.75">
      <c r="E2026" s="1127"/>
      <c r="F2026" s="1127"/>
      <c r="G2026" s="1127"/>
    </row>
    <row r="2027" spans="5:7" ht="12.75">
      <c r="E2027" s="1127"/>
      <c r="F2027" s="1127"/>
      <c r="G2027" s="1127"/>
    </row>
    <row r="2028" spans="5:7" ht="12.75">
      <c r="E2028" s="1127"/>
      <c r="F2028" s="1127"/>
      <c r="G2028" s="1127"/>
    </row>
    <row r="2029" spans="5:7" ht="12.75">
      <c r="E2029" s="1127"/>
      <c r="F2029" s="1127"/>
      <c r="G2029" s="1127"/>
    </row>
    <row r="2030" spans="5:7" ht="12.75">
      <c r="E2030" s="1127"/>
      <c r="F2030" s="1127"/>
      <c r="G2030" s="1127"/>
    </row>
    <row r="2031" spans="5:7" ht="12.75">
      <c r="E2031" s="1127"/>
      <c r="F2031" s="1127"/>
      <c r="G2031" s="1127"/>
    </row>
    <row r="2032" spans="5:7" ht="12.75">
      <c r="E2032" s="1127"/>
      <c r="F2032" s="1127"/>
      <c r="G2032" s="1127"/>
    </row>
    <row r="2033" spans="5:7" ht="12.75">
      <c r="E2033" s="1127"/>
      <c r="F2033" s="1127"/>
      <c r="G2033" s="1127"/>
    </row>
    <row r="2034" spans="5:7" ht="12.75">
      <c r="E2034" s="1127"/>
      <c r="F2034" s="1127"/>
      <c r="G2034" s="1127"/>
    </row>
    <row r="2035" spans="5:7" ht="12.75">
      <c r="E2035" s="1127"/>
      <c r="F2035" s="1127"/>
      <c r="G2035" s="1127"/>
    </row>
    <row r="2036" spans="5:7" ht="12.75">
      <c r="E2036" s="1127"/>
      <c r="F2036" s="1127"/>
      <c r="G2036" s="1127"/>
    </row>
    <row r="2037" spans="5:7" ht="12.75">
      <c r="E2037" s="1127"/>
      <c r="F2037" s="1127"/>
      <c r="G2037" s="1127"/>
    </row>
    <row r="2038" spans="5:7" ht="12.75">
      <c r="E2038" s="1127"/>
      <c r="F2038" s="1127"/>
      <c r="G2038" s="1127"/>
    </row>
    <row r="2039" spans="5:7" ht="12.75">
      <c r="E2039" s="1127"/>
      <c r="F2039" s="1127"/>
      <c r="G2039" s="1127"/>
    </row>
    <row r="2040" spans="5:7" ht="12.75">
      <c r="E2040" s="1127"/>
      <c r="F2040" s="1127"/>
      <c r="G2040" s="1127"/>
    </row>
    <row r="2041" spans="5:7" ht="12.75">
      <c r="E2041" s="1127"/>
      <c r="F2041" s="1127"/>
      <c r="G2041" s="1127"/>
    </row>
    <row r="2042" spans="5:7" ht="12.75">
      <c r="E2042" s="1127"/>
      <c r="F2042" s="1127"/>
      <c r="G2042" s="1127"/>
    </row>
    <row r="2043" spans="5:7" ht="12.75">
      <c r="E2043" s="1127"/>
      <c r="F2043" s="1127"/>
      <c r="G2043" s="1127"/>
    </row>
    <row r="2044" spans="5:7" ht="12.75">
      <c r="E2044" s="1127"/>
      <c r="F2044" s="1127"/>
      <c r="G2044" s="1127"/>
    </row>
    <row r="2045" spans="5:7" ht="12.75">
      <c r="E2045" s="1127"/>
      <c r="F2045" s="1127"/>
      <c r="G2045" s="1127"/>
    </row>
    <row r="2046" spans="5:7" ht="12.75">
      <c r="E2046" s="1127"/>
      <c r="F2046" s="1127"/>
      <c r="G2046" s="1127"/>
    </row>
    <row r="2047" spans="5:7" ht="12.75">
      <c r="E2047" s="1127"/>
      <c r="F2047" s="1127"/>
      <c r="G2047" s="1127"/>
    </row>
    <row r="2048" spans="5:7" ht="12.75">
      <c r="E2048" s="1127"/>
      <c r="F2048" s="1127"/>
      <c r="G2048" s="1127"/>
    </row>
    <row r="2049" spans="5:7" ht="12.75">
      <c r="E2049" s="1127"/>
      <c r="F2049" s="1127"/>
      <c r="G2049" s="1127"/>
    </row>
    <row r="2050" spans="5:7" ht="12.75">
      <c r="E2050" s="1127"/>
      <c r="F2050" s="1127"/>
      <c r="G2050" s="1127"/>
    </row>
    <row r="2051" spans="5:7" ht="12.75">
      <c r="E2051" s="1127"/>
      <c r="F2051" s="1127"/>
      <c r="G2051" s="1127"/>
    </row>
    <row r="2052" spans="5:7" ht="12.75">
      <c r="E2052" s="1127"/>
      <c r="F2052" s="1127"/>
      <c r="G2052" s="1127"/>
    </row>
    <row r="2053" spans="5:7" ht="12.75">
      <c r="E2053" s="1127"/>
      <c r="F2053" s="1127"/>
      <c r="G2053" s="1127"/>
    </row>
    <row r="2054" spans="5:7" ht="12.75">
      <c r="E2054" s="1127"/>
      <c r="F2054" s="1127"/>
      <c r="G2054" s="1127"/>
    </row>
    <row r="2055" spans="5:7" ht="12.75">
      <c r="E2055" s="1127"/>
      <c r="F2055" s="1127"/>
      <c r="G2055" s="1127"/>
    </row>
    <row r="2056" spans="5:7" ht="12.75">
      <c r="E2056" s="1127"/>
      <c r="F2056" s="1127"/>
      <c r="G2056" s="1127"/>
    </row>
    <row r="2057" spans="5:7" ht="12.75">
      <c r="E2057" s="1127"/>
      <c r="F2057" s="1127"/>
      <c r="G2057" s="1127"/>
    </row>
    <row r="2058" spans="5:7" ht="12.75">
      <c r="E2058" s="1127"/>
      <c r="F2058" s="1127"/>
      <c r="G2058" s="1127"/>
    </row>
    <row r="2059" spans="5:7" ht="12.75">
      <c r="E2059" s="1127"/>
      <c r="F2059" s="1127"/>
      <c r="G2059" s="1127"/>
    </row>
    <row r="2060" spans="5:7" ht="12.75">
      <c r="E2060" s="1127"/>
      <c r="F2060" s="1127"/>
      <c r="G2060" s="1127"/>
    </row>
    <row r="2061" spans="5:7" ht="12.75">
      <c r="E2061" s="1127"/>
      <c r="F2061" s="1127"/>
      <c r="G2061" s="1127"/>
    </row>
    <row r="2062" spans="5:7" ht="12.75">
      <c r="E2062" s="1127"/>
      <c r="F2062" s="1127"/>
      <c r="G2062" s="1127"/>
    </row>
    <row r="2063" spans="5:7" ht="12.75">
      <c r="E2063" s="1127"/>
      <c r="F2063" s="1127"/>
      <c r="G2063" s="1127"/>
    </row>
    <row r="2064" spans="5:7" ht="12.75">
      <c r="E2064" s="1127"/>
      <c r="F2064" s="1127"/>
      <c r="G2064" s="1127"/>
    </row>
    <row r="2065" spans="5:7" ht="12.75">
      <c r="E2065" s="1127"/>
      <c r="F2065" s="1127"/>
      <c r="G2065" s="1127"/>
    </row>
    <row r="2066" spans="5:7" ht="12.75">
      <c r="E2066" s="1127"/>
      <c r="F2066" s="1127"/>
      <c r="G2066" s="1127"/>
    </row>
    <row r="2067" spans="5:7" ht="12.75">
      <c r="E2067" s="1127"/>
      <c r="F2067" s="1127"/>
      <c r="G2067" s="1127"/>
    </row>
    <row r="2068" spans="5:7" ht="12.75">
      <c r="E2068" s="1127"/>
      <c r="F2068" s="1127"/>
      <c r="G2068" s="1127"/>
    </row>
    <row r="2069" spans="5:7" ht="12.75">
      <c r="E2069" s="1127"/>
      <c r="F2069" s="1127"/>
      <c r="G2069" s="1127"/>
    </row>
    <row r="2070" spans="5:7" ht="12.75">
      <c r="E2070" s="1127"/>
      <c r="F2070" s="1127"/>
      <c r="G2070" s="1127"/>
    </row>
    <row r="2071" spans="5:7" ht="12.75">
      <c r="E2071" s="1127"/>
      <c r="F2071" s="1127"/>
      <c r="G2071" s="1127"/>
    </row>
    <row r="2072" spans="5:7" ht="12.75">
      <c r="E2072" s="1127"/>
      <c r="F2072" s="1127"/>
      <c r="G2072" s="1127"/>
    </row>
    <row r="2073" spans="5:7" ht="12.75">
      <c r="E2073" s="1127"/>
      <c r="F2073" s="1127"/>
      <c r="G2073" s="1127"/>
    </row>
    <row r="2074" spans="5:7" ht="12.75">
      <c r="E2074" s="1127"/>
      <c r="F2074" s="1127"/>
      <c r="G2074" s="1127"/>
    </row>
    <row r="2075" spans="5:7" ht="12.75">
      <c r="E2075" s="1127"/>
      <c r="F2075" s="1127"/>
      <c r="G2075" s="1127"/>
    </row>
    <row r="2076" spans="5:7" ht="12.75">
      <c r="E2076" s="1127"/>
      <c r="F2076" s="1127"/>
      <c r="G2076" s="1127"/>
    </row>
    <row r="2077" spans="5:7" ht="12.75">
      <c r="E2077" s="1127"/>
      <c r="F2077" s="1127"/>
      <c r="G2077" s="1127"/>
    </row>
    <row r="2078" spans="5:7" ht="12.75">
      <c r="E2078" s="1127"/>
      <c r="F2078" s="1127"/>
      <c r="G2078" s="1127"/>
    </row>
    <row r="2079" spans="5:7" ht="12.75">
      <c r="E2079" s="1127"/>
      <c r="F2079" s="1127"/>
      <c r="G2079" s="1127"/>
    </row>
    <row r="2080" spans="5:7" ht="12.75">
      <c r="E2080" s="1127"/>
      <c r="F2080" s="1127"/>
      <c r="G2080" s="1127"/>
    </row>
    <row r="2081" spans="5:7" ht="12.75">
      <c r="E2081" s="1127"/>
      <c r="F2081" s="1127"/>
      <c r="G2081" s="1127"/>
    </row>
    <row r="2082" spans="5:7" ht="12.75">
      <c r="E2082" s="1127"/>
      <c r="F2082" s="1127"/>
      <c r="G2082" s="1127"/>
    </row>
    <row r="2083" spans="5:7" ht="12.75">
      <c r="E2083" s="1127"/>
      <c r="F2083" s="1127"/>
      <c r="G2083" s="1127"/>
    </row>
    <row r="2084" spans="5:7" ht="12.75">
      <c r="E2084" s="1127"/>
      <c r="F2084" s="1127"/>
      <c r="G2084" s="1127"/>
    </row>
    <row r="2085" spans="5:7" ht="12.75">
      <c r="E2085" s="1127"/>
      <c r="F2085" s="1127"/>
      <c r="G2085" s="1127"/>
    </row>
    <row r="2086" spans="5:7" ht="12.75">
      <c r="E2086" s="1127"/>
      <c r="F2086" s="1127"/>
      <c r="G2086" s="1127"/>
    </row>
    <row r="2087" spans="5:7" ht="12.75">
      <c r="E2087" s="1127"/>
      <c r="F2087" s="1127"/>
      <c r="G2087" s="1127"/>
    </row>
    <row r="2088" spans="5:7" ht="12.75">
      <c r="E2088" s="1127"/>
      <c r="F2088" s="1127"/>
      <c r="G2088" s="1127"/>
    </row>
    <row r="2089" spans="5:7" ht="12.75">
      <c r="E2089" s="1127"/>
      <c r="F2089" s="1127"/>
      <c r="G2089" s="1127"/>
    </row>
    <row r="2090" spans="5:7" ht="12.75">
      <c r="E2090" s="1127"/>
      <c r="F2090" s="1127"/>
      <c r="G2090" s="1127"/>
    </row>
    <row r="2091" spans="5:7" ht="12.75">
      <c r="E2091" s="1127"/>
      <c r="F2091" s="1127"/>
      <c r="G2091" s="1127"/>
    </row>
    <row r="2092" spans="5:7" ht="12.75">
      <c r="E2092" s="1127"/>
      <c r="F2092" s="1127"/>
      <c r="G2092" s="1127"/>
    </row>
    <row r="2093" spans="5:7" ht="12.75">
      <c r="E2093" s="1127"/>
      <c r="F2093" s="1127"/>
      <c r="G2093" s="1127"/>
    </row>
    <row r="2094" spans="5:7" ht="12.75">
      <c r="E2094" s="1127"/>
      <c r="F2094" s="1127"/>
      <c r="G2094" s="1127"/>
    </row>
    <row r="2095" spans="5:7" ht="12.75">
      <c r="E2095" s="1127"/>
      <c r="F2095" s="1127"/>
      <c r="G2095" s="1127"/>
    </row>
    <row r="2096" spans="5:7" ht="12.75">
      <c r="E2096" s="1127"/>
      <c r="F2096" s="1127"/>
      <c r="G2096" s="1127"/>
    </row>
    <row r="2097" spans="5:7" ht="12.75">
      <c r="E2097" s="1127"/>
      <c r="F2097" s="1127"/>
      <c r="G2097" s="1127"/>
    </row>
    <row r="2098" spans="5:7" ht="12.75">
      <c r="E2098" s="1127"/>
      <c r="F2098" s="1127"/>
      <c r="G2098" s="1127"/>
    </row>
    <row r="2099" spans="5:7" ht="12.75">
      <c r="E2099" s="1127"/>
      <c r="F2099" s="1127"/>
      <c r="G2099" s="1127"/>
    </row>
    <row r="2100" spans="5:7" ht="12.75">
      <c r="E2100" s="1127"/>
      <c r="F2100" s="1127"/>
      <c r="G2100" s="1127"/>
    </row>
    <row r="2101" spans="5:7" ht="12.75">
      <c r="E2101" s="1127"/>
      <c r="F2101" s="1127"/>
      <c r="G2101" s="1127"/>
    </row>
    <row r="2102" spans="5:7" ht="12.75">
      <c r="E2102" s="1127"/>
      <c r="F2102" s="1127"/>
      <c r="G2102" s="1127"/>
    </row>
    <row r="2103" spans="5:7" ht="12.75">
      <c r="E2103" s="1127"/>
      <c r="F2103" s="1127"/>
      <c r="G2103" s="1127"/>
    </row>
    <row r="2104" spans="5:7" ht="12.75">
      <c r="E2104" s="1127"/>
      <c r="F2104" s="1127"/>
      <c r="G2104" s="1127"/>
    </row>
    <row r="2105" spans="5:7" ht="12.75">
      <c r="E2105" s="1127"/>
      <c r="F2105" s="1127"/>
      <c r="G2105" s="1127"/>
    </row>
    <row r="2106" spans="5:7" ht="12.75">
      <c r="E2106" s="1127"/>
      <c r="F2106" s="1127"/>
      <c r="G2106" s="1127"/>
    </row>
    <row r="2107" spans="5:7" ht="12.75">
      <c r="E2107" s="1127"/>
      <c r="F2107" s="1127"/>
      <c r="G2107" s="1127"/>
    </row>
    <row r="2108" spans="5:7" ht="12.75">
      <c r="E2108" s="1127"/>
      <c r="F2108" s="1127"/>
      <c r="G2108" s="1127"/>
    </row>
    <row r="2109" spans="5:7" ht="12.75">
      <c r="E2109" s="1127"/>
      <c r="F2109" s="1127"/>
      <c r="G2109" s="1127"/>
    </row>
    <row r="2110" spans="5:7" ht="12.75">
      <c r="E2110" s="1127"/>
      <c r="F2110" s="1127"/>
      <c r="G2110" s="1127"/>
    </row>
    <row r="2111" spans="5:7" ht="12.75">
      <c r="E2111" s="1127"/>
      <c r="F2111" s="1127"/>
      <c r="G2111" s="1127"/>
    </row>
    <row r="2112" spans="5:7" ht="12.75">
      <c r="E2112" s="1127"/>
      <c r="F2112" s="1127"/>
      <c r="G2112" s="1127"/>
    </row>
    <row r="2113" spans="5:7" ht="12.75">
      <c r="E2113" s="1127"/>
      <c r="F2113" s="1127"/>
      <c r="G2113" s="1127"/>
    </row>
    <row r="2114" spans="5:7" ht="12.75">
      <c r="E2114" s="1127"/>
      <c r="F2114" s="1127"/>
      <c r="G2114" s="1127"/>
    </row>
    <row r="2115" spans="5:7" ht="12.75">
      <c r="E2115" s="1127"/>
      <c r="F2115" s="1127"/>
      <c r="G2115" s="1127"/>
    </row>
    <row r="2116" spans="5:7" ht="12.75">
      <c r="E2116" s="1127"/>
      <c r="F2116" s="1127"/>
      <c r="G2116" s="1127"/>
    </row>
    <row r="2117" spans="5:7" ht="12.75">
      <c r="E2117" s="1127"/>
      <c r="F2117" s="1127"/>
      <c r="G2117" s="1127"/>
    </row>
    <row r="2118" spans="5:7" ht="12.75">
      <c r="E2118" s="1127"/>
      <c r="F2118" s="1127"/>
      <c r="G2118" s="1127"/>
    </row>
    <row r="2119" spans="5:7" ht="12.75">
      <c r="E2119" s="1127"/>
      <c r="F2119" s="1127"/>
      <c r="G2119" s="1127"/>
    </row>
    <row r="2120" spans="5:7" ht="12.75">
      <c r="E2120" s="1127"/>
      <c r="F2120" s="1127"/>
      <c r="G2120" s="1127"/>
    </row>
    <row r="2121" spans="5:7" ht="12.75">
      <c r="E2121" s="1127"/>
      <c r="F2121" s="1127"/>
      <c r="G2121" s="1127"/>
    </row>
    <row r="2122" spans="5:7" ht="12.75">
      <c r="E2122" s="1127"/>
      <c r="F2122" s="1127"/>
      <c r="G2122" s="1127"/>
    </row>
    <row r="2123" spans="5:7" ht="12.75">
      <c r="E2123" s="1127"/>
      <c r="F2123" s="1127"/>
      <c r="G2123" s="1127"/>
    </row>
    <row r="2124" spans="5:7" ht="12.75">
      <c r="E2124" s="1127"/>
      <c r="F2124" s="1127"/>
      <c r="G2124" s="1127"/>
    </row>
    <row r="2125" spans="5:7" ht="12.75">
      <c r="E2125" s="1127"/>
      <c r="F2125" s="1127"/>
      <c r="G2125" s="1127"/>
    </row>
    <row r="2126" spans="5:7" ht="12.75">
      <c r="E2126" s="1127"/>
      <c r="F2126" s="1127"/>
      <c r="G2126" s="1127"/>
    </row>
    <row r="2127" spans="5:7" ht="12.75">
      <c r="E2127" s="1127"/>
      <c r="F2127" s="1127"/>
      <c r="G2127" s="1127"/>
    </row>
    <row r="2128" spans="5:7" ht="12.75">
      <c r="E2128" s="1127"/>
      <c r="F2128" s="1127"/>
      <c r="G2128" s="1127"/>
    </row>
    <row r="2129" spans="5:7" ht="12.75">
      <c r="E2129" s="1127"/>
      <c r="F2129" s="1127"/>
      <c r="G2129" s="1127"/>
    </row>
    <row r="2130" spans="5:7" ht="12.75">
      <c r="E2130" s="1127"/>
      <c r="F2130" s="1127"/>
      <c r="G2130" s="1127"/>
    </row>
    <row r="2131" spans="5:7" ht="12.75">
      <c r="E2131" s="1127"/>
      <c r="F2131" s="1127"/>
      <c r="G2131" s="1127"/>
    </row>
    <row r="2132" spans="5:7" ht="12.75">
      <c r="E2132" s="1127"/>
      <c r="F2132" s="1127"/>
      <c r="G2132" s="1127"/>
    </row>
    <row r="2133" spans="5:7" ht="12.75">
      <c r="E2133" s="1127"/>
      <c r="F2133" s="1127"/>
      <c r="G2133" s="1127"/>
    </row>
    <row r="2134" spans="5:7" ht="12.75">
      <c r="E2134" s="1127"/>
      <c r="F2134" s="1127"/>
      <c r="G2134" s="1127"/>
    </row>
    <row r="2135" spans="5:7" ht="12.75">
      <c r="E2135" s="1127"/>
      <c r="F2135" s="1127"/>
      <c r="G2135" s="1127"/>
    </row>
    <row r="2136" spans="5:7" ht="12.75">
      <c r="E2136" s="1127"/>
      <c r="F2136" s="1127"/>
      <c r="G2136" s="1127"/>
    </row>
    <row r="2137" spans="5:7" ht="12.75">
      <c r="E2137" s="1127"/>
      <c r="F2137" s="1127"/>
      <c r="G2137" s="1127"/>
    </row>
    <row r="2138" spans="5:7" ht="12.75">
      <c r="E2138" s="1127"/>
      <c r="F2138" s="1127"/>
      <c r="G2138" s="1127"/>
    </row>
    <row r="2139" spans="5:7" ht="12.75">
      <c r="E2139" s="1127"/>
      <c r="F2139" s="1127"/>
      <c r="G2139" s="1127"/>
    </row>
    <row r="2140" spans="5:7" ht="12.75">
      <c r="E2140" s="1127"/>
      <c r="F2140" s="1127"/>
      <c r="G2140" s="1127"/>
    </row>
    <row r="2141" spans="5:7" ht="12.75">
      <c r="E2141" s="1127"/>
      <c r="F2141" s="1127"/>
      <c r="G2141" s="1127"/>
    </row>
    <row r="2142" spans="5:7" ht="12.75">
      <c r="E2142" s="1127"/>
      <c r="F2142" s="1127"/>
      <c r="G2142" s="1127"/>
    </row>
    <row r="2143" spans="5:7" ht="12.75">
      <c r="E2143" s="1127"/>
      <c r="F2143" s="1127"/>
      <c r="G2143" s="1127"/>
    </row>
    <row r="2144" spans="5:7" ht="12.75">
      <c r="E2144" s="1127"/>
      <c r="F2144" s="1127"/>
      <c r="G2144" s="1127"/>
    </row>
    <row r="2145" spans="5:7" ht="12.75">
      <c r="E2145" s="1127"/>
      <c r="F2145" s="1127"/>
      <c r="G2145" s="1127"/>
    </row>
    <row r="2146" spans="5:7" ht="12.75">
      <c r="E2146" s="1127"/>
      <c r="F2146" s="1127"/>
      <c r="G2146" s="1127"/>
    </row>
    <row r="2147" spans="5:7" ht="12.75">
      <c r="E2147" s="1127"/>
      <c r="F2147" s="1127"/>
      <c r="G2147" s="1127"/>
    </row>
    <row r="2148" spans="5:7" ht="12.75">
      <c r="E2148" s="1127"/>
      <c r="F2148" s="1127"/>
      <c r="G2148" s="1127"/>
    </row>
    <row r="2149" spans="5:7" ht="12.75">
      <c r="E2149" s="1127"/>
      <c r="F2149" s="1127"/>
      <c r="G2149" s="1127"/>
    </row>
    <row r="2150" spans="5:7" ht="12.75">
      <c r="E2150" s="1127"/>
      <c r="F2150" s="1127"/>
      <c r="G2150" s="1127"/>
    </row>
    <row r="2151" spans="5:7" ht="12.75">
      <c r="E2151" s="1127"/>
      <c r="F2151" s="1127"/>
      <c r="G2151" s="1127"/>
    </row>
    <row r="2152" spans="5:7" ht="12.75">
      <c r="E2152" s="1127"/>
      <c r="F2152" s="1127"/>
      <c r="G2152" s="1127"/>
    </row>
    <row r="2153" spans="5:7" ht="12.75">
      <c r="E2153" s="1127"/>
      <c r="F2153" s="1127"/>
      <c r="G2153" s="1127"/>
    </row>
    <row r="2154" spans="5:7" ht="12.75">
      <c r="E2154" s="1127"/>
      <c r="F2154" s="1127"/>
      <c r="G2154" s="1127"/>
    </row>
    <row r="2155" spans="5:7" ht="12.75">
      <c r="E2155" s="1127"/>
      <c r="F2155" s="1127"/>
      <c r="G2155" s="1127"/>
    </row>
    <row r="2156" spans="5:7" ht="12.75">
      <c r="E2156" s="1127"/>
      <c r="F2156" s="1127"/>
      <c r="G2156" s="1127"/>
    </row>
    <row r="2157" spans="5:7" ht="12.75">
      <c r="E2157" s="1127"/>
      <c r="F2157" s="1127"/>
      <c r="G2157" s="1127"/>
    </row>
    <row r="2158" spans="5:7" ht="12.75">
      <c r="E2158" s="1127"/>
      <c r="F2158" s="1127"/>
      <c r="G2158" s="1127"/>
    </row>
    <row r="2159" spans="5:7" ht="12.75">
      <c r="E2159" s="1127"/>
      <c r="F2159" s="1127"/>
      <c r="G2159" s="1127"/>
    </row>
    <row r="2160" spans="5:7" ht="12.75">
      <c r="E2160" s="1127"/>
      <c r="F2160" s="1127"/>
      <c r="G2160" s="1127"/>
    </row>
    <row r="2161" spans="5:7" ht="12.75">
      <c r="E2161" s="1127"/>
      <c r="F2161" s="1127"/>
      <c r="G2161" s="1127"/>
    </row>
    <row r="2162" spans="5:7" ht="12.75">
      <c r="E2162" s="1127"/>
      <c r="F2162" s="1127"/>
      <c r="G2162" s="1127"/>
    </row>
    <row r="2163" spans="5:7" ht="12.75">
      <c r="E2163" s="1127"/>
      <c r="F2163" s="1127"/>
      <c r="G2163" s="1127"/>
    </row>
    <row r="2164" spans="5:7" ht="12.75">
      <c r="E2164" s="1127"/>
      <c r="F2164" s="1127"/>
      <c r="G2164" s="1127"/>
    </row>
    <row r="2165" spans="5:7" ht="12.75">
      <c r="E2165" s="1127"/>
      <c r="F2165" s="1127"/>
      <c r="G2165" s="1127"/>
    </row>
    <row r="2166" spans="5:7" ht="12.75">
      <c r="E2166" s="1127"/>
      <c r="F2166" s="1127"/>
      <c r="G2166" s="1127"/>
    </row>
    <row r="2167" spans="5:7" ht="12.75">
      <c r="E2167" s="1127"/>
      <c r="F2167" s="1127"/>
      <c r="G2167" s="1127"/>
    </row>
    <row r="2168" spans="5:7" ht="12.75">
      <c r="E2168" s="1127"/>
      <c r="F2168" s="1127"/>
      <c r="G2168" s="1127"/>
    </row>
    <row r="2169" spans="5:7" ht="12.75">
      <c r="E2169" s="1127"/>
      <c r="F2169" s="1127"/>
      <c r="G2169" s="1127"/>
    </row>
    <row r="2170" spans="5:7" ht="12.75">
      <c r="E2170" s="1127"/>
      <c r="F2170" s="1127"/>
      <c r="G2170" s="1127"/>
    </row>
    <row r="2171" spans="5:7" ht="12.75">
      <c r="E2171" s="1127"/>
      <c r="F2171" s="1127"/>
      <c r="G2171" s="1127"/>
    </row>
    <row r="2172" spans="5:7" ht="12.75">
      <c r="E2172" s="1127"/>
      <c r="F2172" s="1127"/>
      <c r="G2172" s="1127"/>
    </row>
    <row r="2173" spans="5:7" ht="12.75">
      <c r="E2173" s="1127"/>
      <c r="F2173" s="1127"/>
      <c r="G2173" s="1127"/>
    </row>
    <row r="2174" spans="5:7" ht="12.75">
      <c r="E2174" s="1127"/>
      <c r="F2174" s="1127"/>
      <c r="G2174" s="1127"/>
    </row>
    <row r="2175" spans="5:7" ht="12.75">
      <c r="E2175" s="1127"/>
      <c r="F2175" s="1127"/>
      <c r="G2175" s="1127"/>
    </row>
    <row r="2176" spans="5:7" ht="12.75">
      <c r="E2176" s="1127"/>
      <c r="F2176" s="1127"/>
      <c r="G2176" s="1127"/>
    </row>
    <row r="2177" spans="5:7" ht="12.75">
      <c r="E2177" s="1127"/>
      <c r="F2177" s="1127"/>
      <c r="G2177" s="1127"/>
    </row>
    <row r="2178" spans="5:7" ht="12.75">
      <c r="E2178" s="1127"/>
      <c r="F2178" s="1127"/>
      <c r="G2178" s="1127"/>
    </row>
    <row r="2179" spans="5:7" ht="12.75">
      <c r="E2179" s="1127"/>
      <c r="F2179" s="1127"/>
      <c r="G2179" s="1127"/>
    </row>
    <row r="2180" spans="5:7" ht="12.75">
      <c r="E2180" s="1127"/>
      <c r="F2180" s="1127"/>
      <c r="G2180" s="1127"/>
    </row>
    <row r="2181" spans="5:7" ht="12.75">
      <c r="E2181" s="1127"/>
      <c r="F2181" s="1127"/>
      <c r="G2181" s="1127"/>
    </row>
    <row r="2182" spans="5:7" ht="12.75">
      <c r="E2182" s="1127"/>
      <c r="F2182" s="1127"/>
      <c r="G2182" s="1127"/>
    </row>
    <row r="2183" spans="5:7" ht="12.75">
      <c r="E2183" s="1127"/>
      <c r="F2183" s="1127"/>
      <c r="G2183" s="1127"/>
    </row>
    <row r="2184" spans="5:7" ht="12.75">
      <c r="E2184" s="1127"/>
      <c r="F2184" s="1127"/>
      <c r="G2184" s="1127"/>
    </row>
    <row r="2185" spans="5:7" ht="12.75">
      <c r="E2185" s="1127"/>
      <c r="F2185" s="1127"/>
      <c r="G2185" s="1127"/>
    </row>
    <row r="2186" spans="5:7" ht="12.75">
      <c r="E2186" s="1127"/>
      <c r="F2186" s="1127"/>
      <c r="G2186" s="1127"/>
    </row>
    <row r="2187" spans="5:7" ht="12.75">
      <c r="E2187" s="1127"/>
      <c r="F2187" s="1127"/>
      <c r="G2187" s="1127"/>
    </row>
    <row r="2188" spans="5:7" ht="12.75">
      <c r="E2188" s="1127"/>
      <c r="F2188" s="1127"/>
      <c r="G2188" s="1127"/>
    </row>
    <row r="2189" spans="5:7" ht="12.75">
      <c r="E2189" s="1127"/>
      <c r="F2189" s="1127"/>
      <c r="G2189" s="1127"/>
    </row>
    <row r="2190" spans="5:7" ht="12.75">
      <c r="E2190" s="1127"/>
      <c r="F2190" s="1127"/>
      <c r="G2190" s="1127"/>
    </row>
    <row r="2191" spans="5:7" ht="12.75">
      <c r="E2191" s="1127"/>
      <c r="F2191" s="1127"/>
      <c r="G2191" s="1127"/>
    </row>
    <row r="2192" spans="5:7" ht="12.75">
      <c r="E2192" s="1127"/>
      <c r="F2192" s="1127"/>
      <c r="G2192" s="1127"/>
    </row>
    <row r="2193" spans="5:7" ht="12.75">
      <c r="E2193" s="1127"/>
      <c r="F2193" s="1127"/>
      <c r="G2193" s="1127"/>
    </row>
    <row r="2194" spans="5:7" ht="12.75">
      <c r="E2194" s="1127"/>
      <c r="F2194" s="1127"/>
      <c r="G2194" s="1127"/>
    </row>
    <row r="2195" spans="5:7" ht="12.75">
      <c r="E2195" s="1127"/>
      <c r="F2195" s="1127"/>
      <c r="G2195" s="1127"/>
    </row>
    <row r="2196" spans="5:7" ht="12.75">
      <c r="E2196" s="1127"/>
      <c r="F2196" s="1127"/>
      <c r="G2196" s="1127"/>
    </row>
    <row r="2197" spans="5:7" ht="12.75">
      <c r="E2197" s="1127"/>
      <c r="F2197" s="1127"/>
      <c r="G2197" s="1127"/>
    </row>
    <row r="2198" spans="5:7" ht="12.75">
      <c r="E2198" s="1127"/>
      <c r="F2198" s="1127"/>
      <c r="G2198" s="1127"/>
    </row>
    <row r="2199" spans="5:7" ht="12.75">
      <c r="E2199" s="1127"/>
      <c r="F2199" s="1127"/>
      <c r="G2199" s="1127"/>
    </row>
    <row r="2200" spans="5:7" ht="12.75">
      <c r="E2200" s="1127"/>
      <c r="F2200" s="1127"/>
      <c r="G2200" s="1127"/>
    </row>
    <row r="2201" spans="5:7" ht="12.75">
      <c r="E2201" s="1127"/>
      <c r="F2201" s="1127"/>
      <c r="G2201" s="1127"/>
    </row>
    <row r="2202" spans="5:7" ht="12.75">
      <c r="E2202" s="1127"/>
      <c r="F2202" s="1127"/>
      <c r="G2202" s="1127"/>
    </row>
    <row r="2203" spans="5:7" ht="12.75">
      <c r="E2203" s="1127"/>
      <c r="F2203" s="1127"/>
      <c r="G2203" s="1127"/>
    </row>
    <row r="2204" spans="5:7" ht="12.75">
      <c r="E2204" s="1127"/>
      <c r="F2204" s="1127"/>
      <c r="G2204" s="1127"/>
    </row>
    <row r="2205" spans="5:7" ht="12.75">
      <c r="E2205" s="1127"/>
      <c r="F2205" s="1127"/>
      <c r="G2205" s="1127"/>
    </row>
    <row r="2206" spans="5:7" ht="12.75">
      <c r="E2206" s="1127"/>
      <c r="F2206" s="1127"/>
      <c r="G2206" s="1127"/>
    </row>
    <row r="2207" spans="5:7" ht="12.75">
      <c r="E2207" s="1127"/>
      <c r="F2207" s="1127"/>
      <c r="G2207" s="1127"/>
    </row>
    <row r="2208" spans="5:7" ht="12.75">
      <c r="E2208" s="1127"/>
      <c r="F2208" s="1127"/>
      <c r="G2208" s="1127"/>
    </row>
    <row r="2209" spans="5:7" ht="12.75">
      <c r="E2209" s="1127"/>
      <c r="F2209" s="1127"/>
      <c r="G2209" s="1127"/>
    </row>
    <row r="2210" spans="5:7" ht="12.75">
      <c r="E2210" s="1127"/>
      <c r="F2210" s="1127"/>
      <c r="G2210" s="1127"/>
    </row>
    <row r="2211" spans="5:7" ht="12.75">
      <c r="E2211" s="1127"/>
      <c r="F2211" s="1127"/>
      <c r="G2211" s="1127"/>
    </row>
    <row r="2212" spans="5:7" ht="12.75">
      <c r="E2212" s="1127"/>
      <c r="F2212" s="1127"/>
      <c r="G2212" s="1127"/>
    </row>
    <row r="2213" spans="5:7" ht="12.75">
      <c r="E2213" s="1127"/>
      <c r="F2213" s="1127"/>
      <c r="G2213" s="1127"/>
    </row>
    <row r="2214" spans="5:7" ht="12.75">
      <c r="E2214" s="1127"/>
      <c r="F2214" s="1127"/>
      <c r="G2214" s="1127"/>
    </row>
    <row r="2215" spans="5:7" ht="12.75">
      <c r="E2215" s="1127"/>
      <c r="F2215" s="1127"/>
      <c r="G2215" s="1127"/>
    </row>
    <row r="2216" spans="5:7" ht="12.75">
      <c r="E2216" s="1127"/>
      <c r="F2216" s="1127"/>
      <c r="G2216" s="1127"/>
    </row>
    <row r="2217" spans="5:7" ht="12.75">
      <c r="E2217" s="1127"/>
      <c r="F2217" s="1127"/>
      <c r="G2217" s="1127"/>
    </row>
    <row r="2218" spans="5:7" ht="12.75">
      <c r="E2218" s="1127"/>
      <c r="F2218" s="1127"/>
      <c r="G2218" s="1127"/>
    </row>
    <row r="2219" spans="5:7" ht="12.75">
      <c r="E2219" s="1127"/>
      <c r="F2219" s="1127"/>
      <c r="G2219" s="1127"/>
    </row>
    <row r="2220" spans="5:7" ht="12.75">
      <c r="E2220" s="1127"/>
      <c r="F2220" s="1127"/>
      <c r="G2220" s="1127"/>
    </row>
    <row r="2221" spans="5:7" ht="12.75">
      <c r="E2221" s="1127"/>
      <c r="F2221" s="1127"/>
      <c r="G2221" s="1127"/>
    </row>
    <row r="2222" spans="5:7" ht="12.75">
      <c r="E2222" s="1127"/>
      <c r="F2222" s="1127"/>
      <c r="G2222" s="1127"/>
    </row>
    <row r="2223" spans="5:7" ht="12.75">
      <c r="E2223" s="1127"/>
      <c r="F2223" s="1127"/>
      <c r="G2223" s="1127"/>
    </row>
    <row r="2224" spans="5:7" ht="12.75">
      <c r="E2224" s="1127"/>
      <c r="F2224" s="1127"/>
      <c r="G2224" s="1127"/>
    </row>
    <row r="2225" spans="5:7" ht="12.75">
      <c r="E2225" s="1127"/>
      <c r="F2225" s="1127"/>
      <c r="G2225" s="1127"/>
    </row>
    <row r="2226" spans="5:7" ht="12.75">
      <c r="E2226" s="1127"/>
      <c r="F2226" s="1127"/>
      <c r="G2226" s="1127"/>
    </row>
    <row r="2227" spans="5:7" ht="12.75">
      <c r="E2227" s="1127"/>
      <c r="F2227" s="1127"/>
      <c r="G2227" s="1127"/>
    </row>
    <row r="2228" spans="5:7" ht="12.75">
      <c r="E2228" s="1127"/>
      <c r="F2228" s="1127"/>
      <c r="G2228" s="1127"/>
    </row>
    <row r="2229" spans="5:7" ht="12.75">
      <c r="E2229" s="1127"/>
      <c r="F2229" s="1127"/>
      <c r="G2229" s="1127"/>
    </row>
    <row r="2230" spans="5:7" ht="12.75">
      <c r="E2230" s="1127"/>
      <c r="F2230" s="1127"/>
      <c r="G2230" s="1127"/>
    </row>
    <row r="2231" spans="5:7" ht="12.75">
      <c r="E2231" s="1127"/>
      <c r="F2231" s="1127"/>
      <c r="G2231" s="1127"/>
    </row>
    <row r="2232" spans="5:7" ht="12.75">
      <c r="E2232" s="1127"/>
      <c r="F2232" s="1127"/>
      <c r="G2232" s="1127"/>
    </row>
    <row r="2233" spans="5:7" ht="12.75">
      <c r="E2233" s="1127"/>
      <c r="F2233" s="1127"/>
      <c r="G2233" s="1127"/>
    </row>
    <row r="2234" spans="5:7" ht="12.75">
      <c r="E2234" s="1127"/>
      <c r="F2234" s="1127"/>
      <c r="G2234" s="1127"/>
    </row>
    <row r="2235" spans="5:7" ht="12.75">
      <c r="E2235" s="1127"/>
      <c r="F2235" s="1127"/>
      <c r="G2235" s="1127"/>
    </row>
    <row r="2236" spans="5:7" ht="12.75">
      <c r="E2236" s="1127"/>
      <c r="F2236" s="1127"/>
      <c r="G2236" s="1127"/>
    </row>
    <row r="2237" spans="5:7" ht="12.75">
      <c r="E2237" s="1127"/>
      <c r="F2237" s="1127"/>
      <c r="G2237" s="1127"/>
    </row>
    <row r="2238" spans="5:7" ht="12.75">
      <c r="E2238" s="1127"/>
      <c r="F2238" s="1127"/>
      <c r="G2238" s="1127"/>
    </row>
    <row r="2239" spans="5:7" ht="12.75">
      <c r="E2239" s="1127"/>
      <c r="F2239" s="1127"/>
      <c r="G2239" s="1127"/>
    </row>
    <row r="2240" spans="5:7" ht="12.75">
      <c r="E2240" s="1127"/>
      <c r="F2240" s="1127"/>
      <c r="G2240" s="1127"/>
    </row>
    <row r="2241" spans="5:7" ht="12.75">
      <c r="E2241" s="1127"/>
      <c r="F2241" s="1127"/>
      <c r="G2241" s="1127"/>
    </row>
    <row r="2242" spans="5:7" ht="12.75">
      <c r="E2242" s="1127"/>
      <c r="F2242" s="1127"/>
      <c r="G2242" s="1127"/>
    </row>
    <row r="2243" spans="5:7" ht="12.75">
      <c r="E2243" s="1127"/>
      <c r="F2243" s="1127"/>
      <c r="G2243" s="1127"/>
    </row>
    <row r="2244" spans="5:7" ht="12.75">
      <c r="E2244" s="1127"/>
      <c r="F2244" s="1127"/>
      <c r="G2244" s="1127"/>
    </row>
    <row r="2245" spans="5:7" ht="12.75">
      <c r="E2245" s="1127"/>
      <c r="F2245" s="1127"/>
      <c r="G2245" s="1127"/>
    </row>
    <row r="2246" spans="5:7" ht="12.75">
      <c r="E2246" s="1127"/>
      <c r="F2246" s="1127"/>
      <c r="G2246" s="1127"/>
    </row>
    <row r="2247" spans="5:7" ht="12.75">
      <c r="E2247" s="1127"/>
      <c r="F2247" s="1127"/>
      <c r="G2247" s="1127"/>
    </row>
    <row r="2248" spans="5:7" ht="12.75">
      <c r="E2248" s="1127"/>
      <c r="F2248" s="1127"/>
      <c r="G2248" s="1127"/>
    </row>
    <row r="2249" spans="5:7" ht="12.75">
      <c r="E2249" s="1127"/>
      <c r="F2249" s="1127"/>
      <c r="G2249" s="1127"/>
    </row>
    <row r="2250" spans="5:7" ht="12.75">
      <c r="E2250" s="1127"/>
      <c r="F2250" s="1127"/>
      <c r="G2250" s="1127"/>
    </row>
    <row r="2251" spans="5:7" ht="12.75">
      <c r="E2251" s="1127"/>
      <c r="F2251" s="1127"/>
      <c r="G2251" s="1127"/>
    </row>
    <row r="2252" spans="5:7" ht="12.75">
      <c r="E2252" s="1127"/>
      <c r="F2252" s="1127"/>
      <c r="G2252" s="1127"/>
    </row>
    <row r="2253" spans="5:7" ht="12.75">
      <c r="E2253" s="1127"/>
      <c r="F2253" s="1127"/>
      <c r="G2253" s="1127"/>
    </row>
    <row r="2254" spans="5:7" ht="12.75">
      <c r="E2254" s="1127"/>
      <c r="F2254" s="1127"/>
      <c r="G2254" s="1127"/>
    </row>
    <row r="2255" spans="5:7" ht="12.75">
      <c r="E2255" s="1127"/>
      <c r="F2255" s="1127"/>
      <c r="G2255" s="1127"/>
    </row>
    <row r="2256" spans="5:7" ht="12.75">
      <c r="E2256" s="1127"/>
      <c r="F2256" s="1127"/>
      <c r="G2256" s="1127"/>
    </row>
    <row r="2257" spans="5:7" ht="12.75">
      <c r="E2257" s="1127"/>
      <c r="F2257" s="1127"/>
      <c r="G2257" s="1127"/>
    </row>
    <row r="2258" spans="5:7" ht="12.75">
      <c r="E2258" s="1127"/>
      <c r="F2258" s="1127"/>
      <c r="G2258" s="1127"/>
    </row>
    <row r="2259" spans="5:7" ht="12.75">
      <c r="E2259" s="1127"/>
      <c r="F2259" s="1127"/>
      <c r="G2259" s="1127"/>
    </row>
    <row r="2260" spans="5:7" ht="12.75">
      <c r="E2260" s="1127"/>
      <c r="F2260" s="1127"/>
      <c r="G2260" s="1127"/>
    </row>
    <row r="2261" spans="5:7" ht="12.75">
      <c r="E2261" s="1127"/>
      <c r="F2261" s="1127"/>
      <c r="G2261" s="1127"/>
    </row>
    <row r="2262" spans="5:7" ht="12.75">
      <c r="E2262" s="1127"/>
      <c r="F2262" s="1127"/>
      <c r="G2262" s="1127"/>
    </row>
    <row r="2263" spans="5:7" ht="12.75">
      <c r="E2263" s="1127"/>
      <c r="F2263" s="1127"/>
      <c r="G2263" s="1127"/>
    </row>
    <row r="2264" spans="5:7" ht="12.75">
      <c r="E2264" s="1127"/>
      <c r="F2264" s="1127"/>
      <c r="G2264" s="1127"/>
    </row>
    <row r="2265" spans="5:7" ht="12.75">
      <c r="E2265" s="1127"/>
      <c r="F2265" s="1127"/>
      <c r="G2265" s="1127"/>
    </row>
    <row r="2266" spans="5:7" ht="12.75">
      <c r="E2266" s="1127"/>
      <c r="F2266" s="1127"/>
      <c r="G2266" s="1127"/>
    </row>
    <row r="2267" spans="5:7" ht="12.75">
      <c r="E2267" s="1127"/>
      <c r="F2267" s="1127"/>
      <c r="G2267" s="1127"/>
    </row>
    <row r="2268" spans="5:7" ht="12.75">
      <c r="E2268" s="1127"/>
      <c r="F2268" s="1127"/>
      <c r="G2268" s="1127"/>
    </row>
    <row r="2269" spans="5:7" ht="12.75">
      <c r="E2269" s="1127"/>
      <c r="F2269" s="1127"/>
      <c r="G2269" s="1127"/>
    </row>
    <row r="2270" spans="5:7" ht="12.75">
      <c r="E2270" s="1127"/>
      <c r="F2270" s="1127"/>
      <c r="G2270" s="1127"/>
    </row>
    <row r="2271" spans="5:7" ht="12.75">
      <c r="E2271" s="1127"/>
      <c r="F2271" s="1127"/>
      <c r="G2271" s="1127"/>
    </row>
    <row r="2272" spans="5:7" ht="12.75">
      <c r="E2272" s="1127"/>
      <c r="F2272" s="1127"/>
      <c r="G2272" s="1127"/>
    </row>
    <row r="2273" spans="5:7" ht="12.75">
      <c r="E2273" s="1127"/>
      <c r="F2273" s="1127"/>
      <c r="G2273" s="1127"/>
    </row>
    <row r="2274" spans="5:7" ht="12.75">
      <c r="E2274" s="1127"/>
      <c r="F2274" s="1127"/>
      <c r="G2274" s="1127"/>
    </row>
    <row r="2275" spans="5:7" ht="12.75">
      <c r="E2275" s="1127"/>
      <c r="F2275" s="1127"/>
      <c r="G2275" s="1127"/>
    </row>
    <row r="2276" spans="5:7" ht="12.75">
      <c r="E2276" s="1127"/>
      <c r="F2276" s="1127"/>
      <c r="G2276" s="1127"/>
    </row>
    <row r="2277" spans="5:7" ht="12.75">
      <c r="E2277" s="1127"/>
      <c r="F2277" s="1127"/>
      <c r="G2277" s="1127"/>
    </row>
    <row r="2278" spans="5:7" ht="12.75">
      <c r="E2278" s="1127"/>
      <c r="F2278" s="1127"/>
      <c r="G2278" s="1127"/>
    </row>
    <row r="2279" spans="5:7" ht="12.75">
      <c r="E2279" s="1127"/>
      <c r="F2279" s="1127"/>
      <c r="G2279" s="1127"/>
    </row>
    <row r="2280" spans="5:7" ht="12.75">
      <c r="E2280" s="1127"/>
      <c r="F2280" s="1127"/>
      <c r="G2280" s="1127"/>
    </row>
    <row r="2281" spans="5:7" ht="12.75">
      <c r="E2281" s="1127"/>
      <c r="F2281" s="1127"/>
      <c r="G2281" s="1127"/>
    </row>
    <row r="2282" spans="5:7" ht="12.75">
      <c r="E2282" s="1127"/>
      <c r="F2282" s="1127"/>
      <c r="G2282" s="1127"/>
    </row>
    <row r="2283" spans="5:7" ht="12.75">
      <c r="E2283" s="1127"/>
      <c r="F2283" s="1127"/>
      <c r="G2283" s="1127"/>
    </row>
    <row r="2284" spans="5:7" ht="12.75">
      <c r="E2284" s="1127"/>
      <c r="F2284" s="1127"/>
      <c r="G2284" s="1127"/>
    </row>
    <row r="2285" spans="5:7" ht="12.75">
      <c r="E2285" s="1127"/>
      <c r="F2285" s="1127"/>
      <c r="G2285" s="1127"/>
    </row>
    <row r="2286" spans="5:7" ht="12.75">
      <c r="E2286" s="1127"/>
      <c r="F2286" s="1127"/>
      <c r="G2286" s="1127"/>
    </row>
    <row r="2287" spans="5:7" ht="12.75">
      <c r="E2287" s="1127"/>
      <c r="F2287" s="1127"/>
      <c r="G2287" s="1127"/>
    </row>
    <row r="2288" spans="5:7" ht="12.75">
      <c r="E2288" s="1127"/>
      <c r="F2288" s="1127"/>
      <c r="G2288" s="1127"/>
    </row>
    <row r="2289" spans="5:7" ht="12.75">
      <c r="E2289" s="1127"/>
      <c r="F2289" s="1127"/>
      <c r="G2289" s="1127"/>
    </row>
    <row r="2290" spans="5:7" ht="12.75">
      <c r="E2290" s="1127"/>
      <c r="F2290" s="1127"/>
      <c r="G2290" s="1127"/>
    </row>
    <row r="2291" spans="5:7" ht="12.75">
      <c r="E2291" s="1127"/>
      <c r="F2291" s="1127"/>
      <c r="G2291" s="1127"/>
    </row>
    <row r="2292" spans="5:7" ht="12.75">
      <c r="E2292" s="1127"/>
      <c r="F2292" s="1127"/>
      <c r="G2292" s="1127"/>
    </row>
    <row r="2293" spans="5:7" ht="12.75">
      <c r="E2293" s="1127"/>
      <c r="F2293" s="1127"/>
      <c r="G2293" s="1127"/>
    </row>
    <row r="2294" spans="5:7" ht="12.75">
      <c r="E2294" s="1127"/>
      <c r="F2294" s="1127"/>
      <c r="G2294" s="1127"/>
    </row>
    <row r="2295" spans="5:7" ht="12.75">
      <c r="E2295" s="1127"/>
      <c r="F2295" s="1127"/>
      <c r="G2295" s="1127"/>
    </row>
    <row r="2296" spans="5:7" ht="12.75">
      <c r="E2296" s="1127"/>
      <c r="F2296" s="1127"/>
      <c r="G2296" s="1127"/>
    </row>
    <row r="2297" spans="5:7" ht="12.75">
      <c r="E2297" s="1127"/>
      <c r="F2297" s="1127"/>
      <c r="G2297" s="1127"/>
    </row>
    <row r="2298" spans="5:7" ht="12.75">
      <c r="E2298" s="1127"/>
      <c r="F2298" s="1127"/>
      <c r="G2298" s="1127"/>
    </row>
    <row r="2299" spans="5:7" ht="12.75">
      <c r="E2299" s="1127"/>
      <c r="F2299" s="1127"/>
      <c r="G2299" s="1127"/>
    </row>
    <row r="2300" spans="5:7" ht="12.75">
      <c r="E2300" s="1127"/>
      <c r="F2300" s="1127"/>
      <c r="G2300" s="1127"/>
    </row>
    <row r="2301" spans="5:7" ht="12.75">
      <c r="E2301" s="1127"/>
      <c r="F2301" s="1127"/>
      <c r="G2301" s="1127"/>
    </row>
    <row r="2302" spans="5:7" ht="12.75">
      <c r="E2302" s="1127"/>
      <c r="F2302" s="1127"/>
      <c r="G2302" s="1127"/>
    </row>
    <row r="2303" spans="5:7" ht="12.75">
      <c r="E2303" s="1127"/>
      <c r="F2303" s="1127"/>
      <c r="G2303" s="1127"/>
    </row>
    <row r="2304" spans="5:7" ht="12.75">
      <c r="E2304" s="1127"/>
      <c r="F2304" s="1127"/>
      <c r="G2304" s="1127"/>
    </row>
    <row r="2305" spans="5:7" ht="12.75">
      <c r="E2305" s="1127"/>
      <c r="F2305" s="1127"/>
      <c r="G2305" s="1127"/>
    </row>
    <row r="2306" spans="5:7" ht="12.75">
      <c r="E2306" s="1127"/>
      <c r="F2306" s="1127"/>
      <c r="G2306" s="1127"/>
    </row>
    <row r="2307" spans="5:7" ht="12.75">
      <c r="E2307" s="1127"/>
      <c r="F2307" s="1127"/>
      <c r="G2307" s="1127"/>
    </row>
    <row r="2308" spans="5:7" ht="12.75">
      <c r="E2308" s="1127"/>
      <c r="F2308" s="1127"/>
      <c r="G2308" s="1127"/>
    </row>
    <row r="2309" spans="5:7" ht="12.75">
      <c r="E2309" s="1127"/>
      <c r="F2309" s="1127"/>
      <c r="G2309" s="1127"/>
    </row>
    <row r="2310" spans="5:7" ht="12.75">
      <c r="E2310" s="1127"/>
      <c r="F2310" s="1127"/>
      <c r="G2310" s="1127"/>
    </row>
    <row r="2311" spans="5:7" ht="12.75">
      <c r="E2311" s="1127"/>
      <c r="F2311" s="1127"/>
      <c r="G2311" s="1127"/>
    </row>
    <row r="2312" spans="5:7" ht="12.75">
      <c r="E2312" s="1127"/>
      <c r="F2312" s="1127"/>
      <c r="G2312" s="1127"/>
    </row>
    <row r="2313" spans="5:7" ht="12.75">
      <c r="E2313" s="1127"/>
      <c r="F2313" s="1127"/>
      <c r="G2313" s="1127"/>
    </row>
    <row r="2314" spans="5:7" ht="12.75">
      <c r="E2314" s="1127"/>
      <c r="F2314" s="1127"/>
      <c r="G2314" s="1127"/>
    </row>
    <row r="2315" spans="5:7" ht="12.75">
      <c r="E2315" s="1127"/>
      <c r="F2315" s="1127"/>
      <c r="G2315" s="1127"/>
    </row>
    <row r="2316" spans="5:7" ht="12.75">
      <c r="E2316" s="1127"/>
      <c r="F2316" s="1127"/>
      <c r="G2316" s="1127"/>
    </row>
    <row r="2317" spans="5:7" ht="12.75">
      <c r="E2317" s="1127"/>
      <c r="F2317" s="1127"/>
      <c r="G2317" s="1127"/>
    </row>
    <row r="2318" spans="5:7" ht="12.75">
      <c r="E2318" s="1127"/>
      <c r="F2318" s="1127"/>
      <c r="G2318" s="1127"/>
    </row>
    <row r="2319" spans="5:7" ht="12.75">
      <c r="E2319" s="1127"/>
      <c r="F2319" s="1127"/>
      <c r="G2319" s="1127"/>
    </row>
    <row r="2320" spans="5:7" ht="12.75">
      <c r="E2320" s="1127"/>
      <c r="F2320" s="1127"/>
      <c r="G2320" s="1127"/>
    </row>
    <row r="2321" spans="5:7" ht="12.75">
      <c r="E2321" s="1127"/>
      <c r="F2321" s="1127"/>
      <c r="G2321" s="1127"/>
    </row>
    <row r="2322" spans="5:7" ht="12.75">
      <c r="E2322" s="1127"/>
      <c r="F2322" s="1127"/>
      <c r="G2322" s="1127"/>
    </row>
    <row r="2323" spans="5:7" ht="12.75">
      <c r="E2323" s="1127"/>
      <c r="F2323" s="1127"/>
      <c r="G2323" s="1127"/>
    </row>
    <row r="2324" spans="5:7" ht="12.75">
      <c r="E2324" s="1127"/>
      <c r="F2324" s="1127"/>
      <c r="G2324" s="1127"/>
    </row>
    <row r="2325" spans="5:7" ht="12.75">
      <c r="E2325" s="1127"/>
      <c r="F2325" s="1127"/>
      <c r="G2325" s="1127"/>
    </row>
    <row r="2326" spans="5:7" ht="12.75">
      <c r="E2326" s="1127"/>
      <c r="F2326" s="1127"/>
      <c r="G2326" s="1127"/>
    </row>
    <row r="2327" spans="5:7" ht="12.75">
      <c r="E2327" s="1127"/>
      <c r="F2327" s="1127"/>
      <c r="G2327" s="1127"/>
    </row>
    <row r="2328" spans="5:7" ht="12.75">
      <c r="E2328" s="1127"/>
      <c r="F2328" s="1127"/>
      <c r="G2328" s="1127"/>
    </row>
    <row r="2329" spans="5:7" ht="12.75">
      <c r="E2329" s="1127"/>
      <c r="F2329" s="1127"/>
      <c r="G2329" s="1127"/>
    </row>
    <row r="2330" spans="5:7" ht="12.75">
      <c r="E2330" s="1127"/>
      <c r="F2330" s="1127"/>
      <c r="G2330" s="1127"/>
    </row>
    <row r="2331" spans="5:7" ht="12.75">
      <c r="E2331" s="1127"/>
      <c r="F2331" s="1127"/>
      <c r="G2331" s="1127"/>
    </row>
    <row r="2332" spans="5:7" ht="12.75">
      <c r="E2332" s="1127"/>
      <c r="F2332" s="1127"/>
      <c r="G2332" s="1127"/>
    </row>
    <row r="2333" spans="5:7" ht="12.75">
      <c r="E2333" s="1127"/>
      <c r="F2333" s="1127"/>
      <c r="G2333" s="1127"/>
    </row>
    <row r="2334" spans="5:7" ht="12.75">
      <c r="E2334" s="1127"/>
      <c r="F2334" s="1127"/>
      <c r="G2334" s="1127"/>
    </row>
    <row r="2335" spans="5:7" ht="12.75">
      <c r="E2335" s="1127"/>
      <c r="F2335" s="1127"/>
      <c r="G2335" s="1127"/>
    </row>
    <row r="2336" spans="5:7" ht="12.75">
      <c r="E2336" s="1127"/>
      <c r="F2336" s="1127"/>
      <c r="G2336" s="1127"/>
    </row>
    <row r="2337" spans="5:7" ht="12.75">
      <c r="E2337" s="1127"/>
      <c r="F2337" s="1127"/>
      <c r="G2337" s="1127"/>
    </row>
    <row r="2338" spans="5:7" ht="12.75">
      <c r="E2338" s="1127"/>
      <c r="F2338" s="1127"/>
      <c r="G2338" s="1127"/>
    </row>
    <row r="2339" spans="5:7" ht="12.75">
      <c r="E2339" s="1127"/>
      <c r="F2339" s="1127"/>
      <c r="G2339" s="1127"/>
    </row>
    <row r="2340" spans="5:7" ht="12.75">
      <c r="E2340" s="1127"/>
      <c r="F2340" s="1127"/>
      <c r="G2340" s="1127"/>
    </row>
    <row r="2341" spans="5:7" ht="12.75">
      <c r="E2341" s="1127"/>
      <c r="F2341" s="1127"/>
      <c r="G2341" s="1127"/>
    </row>
    <row r="2342" spans="5:7" ht="12.75">
      <c r="E2342" s="1127"/>
      <c r="F2342" s="1127"/>
      <c r="G2342" s="1127"/>
    </row>
    <row r="2343" spans="5:7" ht="12.75">
      <c r="E2343" s="1127"/>
      <c r="F2343" s="1127"/>
      <c r="G2343" s="1127"/>
    </row>
    <row r="2344" spans="5:7" ht="12.75">
      <c r="E2344" s="1127"/>
      <c r="F2344" s="1127"/>
      <c r="G2344" s="1127"/>
    </row>
    <row r="2345" spans="5:7" ht="12.75">
      <c r="E2345" s="1127"/>
      <c r="F2345" s="1127"/>
      <c r="G2345" s="1127"/>
    </row>
    <row r="2346" spans="5:7" ht="12.75">
      <c r="E2346" s="1127"/>
      <c r="F2346" s="1127"/>
      <c r="G2346" s="1127"/>
    </row>
    <row r="2347" spans="5:7" ht="12.75">
      <c r="E2347" s="1127"/>
      <c r="F2347" s="1127"/>
      <c r="G2347" s="1127"/>
    </row>
    <row r="2348" spans="5:7" ht="12.75">
      <c r="E2348" s="1127"/>
      <c r="F2348" s="1127"/>
      <c r="G2348" s="1127"/>
    </row>
    <row r="2349" spans="5:7" ht="12.75">
      <c r="E2349" s="1127"/>
      <c r="F2349" s="1127"/>
      <c r="G2349" s="1127"/>
    </row>
    <row r="2350" spans="5:7" ht="12.75">
      <c r="E2350" s="1127"/>
      <c r="F2350" s="1127"/>
      <c r="G2350" s="1127"/>
    </row>
    <row r="2351" spans="5:7" ht="12.75">
      <c r="E2351" s="1127"/>
      <c r="F2351" s="1127"/>
      <c r="G2351" s="1127"/>
    </row>
    <row r="2352" spans="5:7" ht="12.75">
      <c r="E2352" s="1127"/>
      <c r="F2352" s="1127"/>
      <c r="G2352" s="1127"/>
    </row>
    <row r="2353" spans="5:7" ht="12.75">
      <c r="E2353" s="1127"/>
      <c r="F2353" s="1127"/>
      <c r="G2353" s="1127"/>
    </row>
    <row r="2354" spans="5:7" ht="12.75">
      <c r="E2354" s="1127"/>
      <c r="F2354" s="1127"/>
      <c r="G2354" s="1127"/>
    </row>
    <row r="2355" spans="5:7" ht="12.75">
      <c r="E2355" s="1127"/>
      <c r="F2355" s="1127"/>
      <c r="G2355" s="1127"/>
    </row>
    <row r="2356" spans="5:7" ht="12.75">
      <c r="E2356" s="1127"/>
      <c r="F2356" s="1127"/>
      <c r="G2356" s="1127"/>
    </row>
    <row r="2357" spans="5:7" ht="12.75">
      <c r="E2357" s="1127"/>
      <c r="F2357" s="1127"/>
      <c r="G2357" s="1127"/>
    </row>
    <row r="2358" spans="5:7" ht="12.75">
      <c r="E2358" s="1127"/>
      <c r="F2358" s="1127"/>
      <c r="G2358" s="1127"/>
    </row>
    <row r="2359" spans="5:7" ht="12.75">
      <c r="E2359" s="1127"/>
      <c r="F2359" s="1127"/>
      <c r="G2359" s="1127"/>
    </row>
    <row r="2360" spans="5:7" ht="12.75">
      <c r="E2360" s="1127"/>
      <c r="F2360" s="1127"/>
      <c r="G2360" s="1127"/>
    </row>
    <row r="2361" spans="5:7" ht="12.75">
      <c r="E2361" s="1127"/>
      <c r="F2361" s="1127"/>
      <c r="G2361" s="1127"/>
    </row>
    <row r="2362" spans="5:7" ht="12.75">
      <c r="E2362" s="1127"/>
      <c r="F2362" s="1127"/>
      <c r="G2362" s="1127"/>
    </row>
    <row r="2363" spans="5:7" ht="12.75">
      <c r="E2363" s="1127"/>
      <c r="F2363" s="1127"/>
      <c r="G2363" s="1127"/>
    </row>
    <row r="2364" spans="5:7" ht="12.75">
      <c r="E2364" s="1127"/>
      <c r="F2364" s="1127"/>
      <c r="G2364" s="1127"/>
    </row>
    <row r="2365" spans="5:7" ht="12.75">
      <c r="E2365" s="1127"/>
      <c r="F2365" s="1127"/>
      <c r="G2365" s="1127"/>
    </row>
    <row r="2366" spans="5:7" ht="12.75">
      <c r="E2366" s="1127"/>
      <c r="F2366" s="1127"/>
      <c r="G2366" s="1127"/>
    </row>
    <row r="2367" spans="5:7" ht="12.75">
      <c r="E2367" s="1127"/>
      <c r="F2367" s="1127"/>
      <c r="G2367" s="1127"/>
    </row>
    <row r="2368" spans="5:7" ht="12.75">
      <c r="E2368" s="1127"/>
      <c r="F2368" s="1127"/>
      <c r="G2368" s="1127"/>
    </row>
    <row r="2369" spans="5:7" ht="12.75">
      <c r="E2369" s="1127"/>
      <c r="F2369" s="1127"/>
      <c r="G2369" s="1127"/>
    </row>
    <row r="2370" spans="5:7" ht="12.75">
      <c r="E2370" s="1127"/>
      <c r="F2370" s="1127"/>
      <c r="G2370" s="1127"/>
    </row>
    <row r="2371" spans="5:7" ht="12.75">
      <c r="E2371" s="1127"/>
      <c r="F2371" s="1127"/>
      <c r="G2371" s="1127"/>
    </row>
    <row r="2372" spans="5:7" ht="12.75">
      <c r="E2372" s="1127"/>
      <c r="F2372" s="1127"/>
      <c r="G2372" s="1127"/>
    </row>
    <row r="2373" spans="5:7" ht="12.75">
      <c r="E2373" s="1127"/>
      <c r="F2373" s="1127"/>
      <c r="G2373" s="1127"/>
    </row>
    <row r="2374" spans="5:7" ht="12.75">
      <c r="E2374" s="1127"/>
      <c r="F2374" s="1127"/>
      <c r="G2374" s="1127"/>
    </row>
    <row r="2375" spans="5:7" ht="12.75">
      <c r="E2375" s="1127"/>
      <c r="F2375" s="1127"/>
      <c r="G2375" s="1127"/>
    </row>
    <row r="2376" spans="5:7" ht="12.75">
      <c r="E2376" s="1127"/>
      <c r="F2376" s="1127"/>
      <c r="G2376" s="1127"/>
    </row>
    <row r="2377" spans="5:7" ht="12.75">
      <c r="E2377" s="1127"/>
      <c r="F2377" s="1127"/>
      <c r="G2377" s="1127"/>
    </row>
    <row r="2378" spans="5:7" ht="12.75">
      <c r="E2378" s="1127"/>
      <c r="F2378" s="1127"/>
      <c r="G2378" s="1127"/>
    </row>
    <row r="2379" spans="5:7" ht="12.75">
      <c r="E2379" s="1127"/>
      <c r="F2379" s="1127"/>
      <c r="G2379" s="1127"/>
    </row>
    <row r="2380" spans="5:7" ht="12.75">
      <c r="E2380" s="1127"/>
      <c r="F2380" s="1127"/>
      <c r="G2380" s="1127"/>
    </row>
    <row r="2381" spans="5:7" ht="12.75">
      <c r="E2381" s="1127"/>
      <c r="F2381" s="1127"/>
      <c r="G2381" s="1127"/>
    </row>
    <row r="2382" spans="5:7" ht="12.75">
      <c r="E2382" s="1127"/>
      <c r="F2382" s="1127"/>
      <c r="G2382" s="1127"/>
    </row>
    <row r="2383" spans="5:7" ht="12.75">
      <c r="E2383" s="1127"/>
      <c r="F2383" s="1127"/>
      <c r="G2383" s="1127"/>
    </row>
    <row r="2384" spans="5:7" ht="12.75">
      <c r="E2384" s="1127"/>
      <c r="F2384" s="1127"/>
      <c r="G2384" s="1127"/>
    </row>
    <row r="2385" spans="5:7" ht="12.75">
      <c r="E2385" s="1127"/>
      <c r="F2385" s="1127"/>
      <c r="G2385" s="1127"/>
    </row>
    <row r="2386" spans="5:7" ht="12.75">
      <c r="E2386" s="1127"/>
      <c r="F2386" s="1127"/>
      <c r="G2386" s="1127"/>
    </row>
    <row r="2387" spans="5:7" ht="12.75">
      <c r="E2387" s="1127"/>
      <c r="F2387" s="1127"/>
      <c r="G2387" s="1127"/>
    </row>
    <row r="2388" spans="5:7" ht="12.75">
      <c r="E2388" s="1127"/>
      <c r="F2388" s="1127"/>
      <c r="G2388" s="1127"/>
    </row>
    <row r="2389" spans="5:7" ht="12.75">
      <c r="E2389" s="1127"/>
      <c r="F2389" s="1127"/>
      <c r="G2389" s="1127"/>
    </row>
    <row r="2390" spans="5:7" ht="12.75">
      <c r="E2390" s="1127"/>
      <c r="F2390" s="1127"/>
      <c r="G2390" s="1127"/>
    </row>
    <row r="2391" spans="5:7" ht="12.75">
      <c r="E2391" s="1127"/>
      <c r="F2391" s="1127"/>
      <c r="G2391" s="1127"/>
    </row>
    <row r="2392" spans="5:7" ht="12.75">
      <c r="E2392" s="1127"/>
      <c r="F2392" s="1127"/>
      <c r="G2392" s="1127"/>
    </row>
    <row r="2393" spans="5:7" ht="12.75">
      <c r="E2393" s="1127"/>
      <c r="F2393" s="1127"/>
      <c r="G2393" s="1127"/>
    </row>
    <row r="2394" spans="5:7" ht="12.75">
      <c r="E2394" s="1127"/>
      <c r="F2394" s="1127"/>
      <c r="G2394" s="1127"/>
    </row>
    <row r="2395" spans="5:7" ht="12.75">
      <c r="E2395" s="1127"/>
      <c r="F2395" s="1127"/>
      <c r="G2395" s="1127"/>
    </row>
    <row r="2396" spans="5:7" ht="12.75">
      <c r="E2396" s="1127"/>
      <c r="F2396" s="1127"/>
      <c r="G2396" s="1127"/>
    </row>
    <row r="2397" spans="5:7" ht="12.75">
      <c r="E2397" s="1127"/>
      <c r="F2397" s="1127"/>
      <c r="G2397" s="1127"/>
    </row>
    <row r="2398" spans="5:7" ht="12.75">
      <c r="E2398" s="1127"/>
      <c r="F2398" s="1127"/>
      <c r="G2398" s="1127"/>
    </row>
    <row r="2399" spans="5:7" ht="12.75">
      <c r="E2399" s="1127"/>
      <c r="F2399" s="1127"/>
      <c r="G2399" s="1127"/>
    </row>
    <row r="2400" spans="5:7" ht="12.75">
      <c r="E2400" s="1127"/>
      <c r="F2400" s="1127"/>
      <c r="G2400" s="1127"/>
    </row>
    <row r="2401" spans="5:7" ht="12.75">
      <c r="E2401" s="1127"/>
      <c r="F2401" s="1127"/>
      <c r="G2401" s="1127"/>
    </row>
    <row r="2402" spans="5:7" ht="12.75">
      <c r="E2402" s="1127"/>
      <c r="F2402" s="1127"/>
      <c r="G2402" s="1127"/>
    </row>
    <row r="2403" spans="5:7" ht="12.75">
      <c r="E2403" s="1127"/>
      <c r="F2403" s="1127"/>
      <c r="G2403" s="1127"/>
    </row>
    <row r="2404" spans="5:7" ht="12.75">
      <c r="E2404" s="1127"/>
      <c r="F2404" s="1127"/>
      <c r="G2404" s="1127"/>
    </row>
    <row r="2405" spans="5:7" ht="12.75">
      <c r="E2405" s="1127"/>
      <c r="F2405" s="1127"/>
      <c r="G2405" s="1127"/>
    </row>
    <row r="2406" spans="5:7" ht="12.75">
      <c r="E2406" s="1127"/>
      <c r="F2406" s="1127"/>
      <c r="G2406" s="1127"/>
    </row>
    <row r="2407" spans="5:7" ht="12.75">
      <c r="E2407" s="1127"/>
      <c r="F2407" s="1127"/>
      <c r="G2407" s="1127"/>
    </row>
    <row r="2408" spans="5:7" ht="12.75">
      <c r="E2408" s="1127"/>
      <c r="F2408" s="1127"/>
      <c r="G2408" s="1127"/>
    </row>
    <row r="2409" spans="5:7" ht="12.75">
      <c r="E2409" s="1127"/>
      <c r="F2409" s="1127"/>
      <c r="G2409" s="1127"/>
    </row>
    <row r="2410" spans="5:7" ht="12.75">
      <c r="E2410" s="1127"/>
      <c r="F2410" s="1127"/>
      <c r="G2410" s="1127"/>
    </row>
    <row r="2411" spans="5:7" ht="12.75">
      <c r="E2411" s="1127"/>
      <c r="F2411" s="1127"/>
      <c r="G2411" s="1127"/>
    </row>
    <row r="2412" spans="5:7" ht="12.75">
      <c r="E2412" s="1127"/>
      <c r="F2412" s="1127"/>
      <c r="G2412" s="1127"/>
    </row>
    <row r="2413" spans="5:7" ht="12.75">
      <c r="E2413" s="1127"/>
      <c r="F2413" s="1127"/>
      <c r="G2413" s="1127"/>
    </row>
    <row r="2414" spans="5:7" ht="12.75">
      <c r="E2414" s="1127"/>
      <c r="F2414" s="1127"/>
      <c r="G2414" s="1127"/>
    </row>
    <row r="2415" spans="5:7" ht="12.75">
      <c r="E2415" s="1127"/>
      <c r="F2415" s="1127"/>
      <c r="G2415" s="1127"/>
    </row>
    <row r="2416" spans="5:7" ht="12.75">
      <c r="E2416" s="1127"/>
      <c r="F2416" s="1127"/>
      <c r="G2416" s="1127"/>
    </row>
    <row r="2417" spans="5:7" ht="12.75">
      <c r="E2417" s="1127"/>
      <c r="F2417" s="1127"/>
      <c r="G2417" s="1127"/>
    </row>
    <row r="2418" spans="5:7" ht="12.75">
      <c r="E2418" s="1127"/>
      <c r="F2418" s="1127"/>
      <c r="G2418" s="1127"/>
    </row>
    <row r="2419" spans="5:7" ht="12.75">
      <c r="E2419" s="1127"/>
      <c r="F2419" s="1127"/>
      <c r="G2419" s="1127"/>
    </row>
    <row r="2420" spans="5:7" ht="12.75">
      <c r="E2420" s="1127"/>
      <c r="F2420" s="1127"/>
      <c r="G2420" s="1127"/>
    </row>
    <row r="2421" spans="5:7" ht="12.75">
      <c r="E2421" s="1127"/>
      <c r="F2421" s="1127"/>
      <c r="G2421" s="1127"/>
    </row>
    <row r="2422" spans="5:7" ht="12.75">
      <c r="E2422" s="1127"/>
      <c r="F2422" s="1127"/>
      <c r="G2422" s="1127"/>
    </row>
    <row r="2423" spans="5:7" ht="12.75">
      <c r="E2423" s="1127"/>
      <c r="F2423" s="1127"/>
      <c r="G2423" s="1127"/>
    </row>
    <row r="2424" spans="5:7" ht="12.75">
      <c r="E2424" s="1127"/>
      <c r="F2424" s="1127"/>
      <c r="G2424" s="1127"/>
    </row>
    <row r="2425" spans="5:7" ht="12.75">
      <c r="E2425" s="1127"/>
      <c r="F2425" s="1127"/>
      <c r="G2425" s="1127"/>
    </row>
    <row r="2426" spans="5:7" ht="12.75">
      <c r="E2426" s="1127"/>
      <c r="F2426" s="1127"/>
      <c r="G2426" s="1127"/>
    </row>
    <row r="2427" spans="5:7" ht="12.75">
      <c r="E2427" s="1127"/>
      <c r="F2427" s="1127"/>
      <c r="G2427" s="1127"/>
    </row>
    <row r="2428" spans="5:7" ht="12.75">
      <c r="E2428" s="1127"/>
      <c r="F2428" s="1127"/>
      <c r="G2428" s="1127"/>
    </row>
    <row r="2429" spans="5:7" ht="12.75">
      <c r="E2429" s="1127"/>
      <c r="F2429" s="1127"/>
      <c r="G2429" s="1127"/>
    </row>
    <row r="2430" spans="5:7" ht="12.75">
      <c r="E2430" s="1127"/>
      <c r="F2430" s="1127"/>
      <c r="G2430" s="1127"/>
    </row>
    <row r="2431" spans="5:7" ht="12.75">
      <c r="E2431" s="1127"/>
      <c r="F2431" s="1127"/>
      <c r="G2431" s="1127"/>
    </row>
    <row r="2432" spans="5:7" ht="12.75">
      <c r="E2432" s="1127"/>
      <c r="F2432" s="1127"/>
      <c r="G2432" s="1127"/>
    </row>
    <row r="2433" spans="5:7" ht="12.75">
      <c r="E2433" s="1127"/>
      <c r="F2433" s="1127"/>
      <c r="G2433" s="1127"/>
    </row>
    <row r="2434" spans="5:7" ht="12.75">
      <c r="E2434" s="1127"/>
      <c r="F2434" s="1127"/>
      <c r="G2434" s="1127"/>
    </row>
    <row r="2435" spans="5:7" ht="12.75">
      <c r="E2435" s="1127"/>
      <c r="F2435" s="1127"/>
      <c r="G2435" s="1127"/>
    </row>
    <row r="2436" spans="5:7" ht="12.75">
      <c r="E2436" s="1127"/>
      <c r="F2436" s="1127"/>
      <c r="G2436" s="1127"/>
    </row>
    <row r="2437" spans="5:7" ht="12.75">
      <c r="E2437" s="1127"/>
      <c r="F2437" s="1127"/>
      <c r="G2437" s="1127"/>
    </row>
    <row r="2438" spans="5:7" ht="12.75">
      <c r="E2438" s="1127"/>
      <c r="F2438" s="1127"/>
      <c r="G2438" s="1127"/>
    </row>
    <row r="2439" spans="5:7" ht="12.75">
      <c r="E2439" s="1127"/>
      <c r="F2439" s="1127"/>
      <c r="G2439" s="1127"/>
    </row>
    <row r="2440" spans="5:7" ht="12.75">
      <c r="E2440" s="1127"/>
      <c r="F2440" s="1127"/>
      <c r="G2440" s="1127"/>
    </row>
    <row r="2441" spans="5:7" ht="12.75">
      <c r="E2441" s="1127"/>
      <c r="F2441" s="1127"/>
      <c r="G2441" s="1127"/>
    </row>
    <row r="2442" spans="5:7" ht="12.75">
      <c r="E2442" s="1127"/>
      <c r="F2442" s="1127"/>
      <c r="G2442" s="1127"/>
    </row>
    <row r="2443" spans="5:7" ht="12.75">
      <c r="E2443" s="1127"/>
      <c r="F2443" s="1127"/>
      <c r="G2443" s="1127"/>
    </row>
    <row r="2444" spans="5:7" ht="12.75">
      <c r="E2444" s="1127"/>
      <c r="F2444" s="1127"/>
      <c r="G2444" s="1127"/>
    </row>
    <row r="2445" spans="5:7" ht="12.75">
      <c r="E2445" s="1127"/>
      <c r="F2445" s="1127"/>
      <c r="G2445" s="1127"/>
    </row>
    <row r="2446" spans="5:7" ht="12.75">
      <c r="E2446" s="1127"/>
      <c r="F2446" s="1127"/>
      <c r="G2446" s="1127"/>
    </row>
    <row r="2447" spans="5:7" ht="12.75">
      <c r="E2447" s="1127"/>
      <c r="F2447" s="1127"/>
      <c r="G2447" s="1127"/>
    </row>
    <row r="2448" spans="5:7" ht="12.75">
      <c r="E2448" s="1127"/>
      <c r="F2448" s="1127"/>
      <c r="G2448" s="1127"/>
    </row>
    <row r="2449" spans="5:7" ht="12.75">
      <c r="E2449" s="1127"/>
      <c r="F2449" s="1127"/>
      <c r="G2449" s="1127"/>
    </row>
    <row r="2450" spans="5:7" ht="12.75">
      <c r="E2450" s="1127"/>
      <c r="F2450" s="1127"/>
      <c r="G2450" s="1127"/>
    </row>
    <row r="2451" spans="5:7" ht="12.75">
      <c r="E2451" s="1127"/>
      <c r="F2451" s="1127"/>
      <c r="G2451" s="1127"/>
    </row>
    <row r="2452" spans="5:7" ht="12.75">
      <c r="E2452" s="1127"/>
      <c r="F2452" s="1127"/>
      <c r="G2452" s="1127"/>
    </row>
    <row r="2453" spans="5:7" ht="12.75">
      <c r="E2453" s="1127"/>
      <c r="F2453" s="1127"/>
      <c r="G2453" s="1127"/>
    </row>
    <row r="2454" spans="5:7" ht="12.75">
      <c r="E2454" s="1127"/>
      <c r="F2454" s="1127"/>
      <c r="G2454" s="1127"/>
    </row>
    <row r="2455" spans="5:7" ht="12.75">
      <c r="E2455" s="1127"/>
      <c r="F2455" s="1127"/>
      <c r="G2455" s="1127"/>
    </row>
    <row r="2456" spans="5:7" ht="12.75">
      <c r="E2456" s="1127"/>
      <c r="F2456" s="1127"/>
      <c r="G2456" s="1127"/>
    </row>
    <row r="2457" spans="5:7" ht="12.75">
      <c r="E2457" s="1127"/>
      <c r="F2457" s="1127"/>
      <c r="G2457" s="1127"/>
    </row>
    <row r="2458" spans="5:7" ht="12.75">
      <c r="E2458" s="1127"/>
      <c r="F2458" s="1127"/>
      <c r="G2458" s="1127"/>
    </row>
    <row r="2459" spans="5:7" ht="12.75">
      <c r="E2459" s="1127"/>
      <c r="F2459" s="1127"/>
      <c r="G2459" s="1127"/>
    </row>
    <row r="2460" spans="5:7" ht="12.75">
      <c r="E2460" s="1127"/>
      <c r="F2460" s="1127"/>
      <c r="G2460" s="1127"/>
    </row>
    <row r="2461" spans="5:7" ht="12.75">
      <c r="E2461" s="1127"/>
      <c r="F2461" s="1127"/>
      <c r="G2461" s="1127"/>
    </row>
    <row r="2462" spans="5:7" ht="12.75">
      <c r="E2462" s="1127"/>
      <c r="F2462" s="1127"/>
      <c r="G2462" s="1127"/>
    </row>
    <row r="2463" spans="5:7" ht="12.75">
      <c r="E2463" s="1127"/>
      <c r="F2463" s="1127"/>
      <c r="G2463" s="1127"/>
    </row>
    <row r="2464" spans="5:7" ht="12.75">
      <c r="E2464" s="1127"/>
      <c r="F2464" s="1127"/>
      <c r="G2464" s="1127"/>
    </row>
    <row r="2465" spans="5:7" ht="12.75">
      <c r="E2465" s="1127"/>
      <c r="F2465" s="1127"/>
      <c r="G2465" s="1127"/>
    </row>
    <row r="2466" spans="5:7" ht="12.75">
      <c r="E2466" s="1127"/>
      <c r="F2466" s="1127"/>
      <c r="G2466" s="1127"/>
    </row>
    <row r="2467" spans="5:7" ht="12.75">
      <c r="E2467" s="1127"/>
      <c r="F2467" s="1127"/>
      <c r="G2467" s="1127"/>
    </row>
    <row r="2468" spans="5:7" ht="12.75">
      <c r="E2468" s="1127"/>
      <c r="F2468" s="1127"/>
      <c r="G2468" s="1127"/>
    </row>
    <row r="2469" spans="5:7" ht="12.75">
      <c r="E2469" s="1127"/>
      <c r="F2469" s="1127"/>
      <c r="G2469" s="1127"/>
    </row>
    <row r="2470" spans="5:7" ht="12.75">
      <c r="E2470" s="1127"/>
      <c r="F2470" s="1127"/>
      <c r="G2470" s="1127"/>
    </row>
    <row r="2471" spans="5:7" ht="12.75">
      <c r="E2471" s="1127"/>
      <c r="F2471" s="1127"/>
      <c r="G2471" s="1127"/>
    </row>
    <row r="2472" spans="5:7" ht="12.75">
      <c r="E2472" s="1127"/>
      <c r="F2472" s="1127"/>
      <c r="G2472" s="1127"/>
    </row>
    <row r="2473" spans="5:7" ht="12.75">
      <c r="E2473" s="1127"/>
      <c r="F2473" s="1127"/>
      <c r="G2473" s="1127"/>
    </row>
    <row r="2474" spans="5:7" ht="12.75">
      <c r="E2474" s="1127"/>
      <c r="F2474" s="1127"/>
      <c r="G2474" s="1127"/>
    </row>
    <row r="2475" spans="5:7" ht="12.75">
      <c r="E2475" s="1127"/>
      <c r="F2475" s="1127"/>
      <c r="G2475" s="1127"/>
    </row>
    <row r="2476" spans="5:7" ht="12.75">
      <c r="E2476" s="1127"/>
      <c r="F2476" s="1127"/>
      <c r="G2476" s="1127"/>
    </row>
    <row r="2477" spans="5:7" ht="12.75">
      <c r="E2477" s="1127"/>
      <c r="F2477" s="1127"/>
      <c r="G2477" s="1127"/>
    </row>
    <row r="2478" spans="5:7" ht="12.75">
      <c r="E2478" s="1127"/>
      <c r="F2478" s="1127"/>
      <c r="G2478" s="1127"/>
    </row>
    <row r="2479" spans="5:7" ht="12.75">
      <c r="E2479" s="1127"/>
      <c r="F2479" s="1127"/>
      <c r="G2479" s="1127"/>
    </row>
    <row r="2480" spans="5:7" ht="12.75">
      <c r="E2480" s="1127"/>
      <c r="F2480" s="1127"/>
      <c r="G2480" s="1127"/>
    </row>
    <row r="2481" spans="5:7" ht="12.75">
      <c r="E2481" s="1127"/>
      <c r="F2481" s="1127"/>
      <c r="G2481" s="1127"/>
    </row>
    <row r="2482" spans="5:7" ht="12.75">
      <c r="E2482" s="1127"/>
      <c r="F2482" s="1127"/>
      <c r="G2482" s="1127"/>
    </row>
    <row r="2483" spans="5:7" ht="12.75">
      <c r="E2483" s="1127"/>
      <c r="F2483" s="1127"/>
      <c r="G2483" s="1127"/>
    </row>
    <row r="2484" spans="5:7" ht="12.75">
      <c r="E2484" s="1127"/>
      <c r="F2484" s="1127"/>
      <c r="G2484" s="1127"/>
    </row>
    <row r="2485" spans="5:7" ht="12.75">
      <c r="E2485" s="1127"/>
      <c r="F2485" s="1127"/>
      <c r="G2485" s="1127"/>
    </row>
    <row r="2486" spans="5:7" ht="12.75">
      <c r="E2486" s="1127"/>
      <c r="F2486" s="1127"/>
      <c r="G2486" s="1127"/>
    </row>
    <row r="2487" spans="5:7" ht="12.75">
      <c r="E2487" s="1127"/>
      <c r="F2487" s="1127"/>
      <c r="G2487" s="1127"/>
    </row>
    <row r="2488" spans="5:7" ht="12.75">
      <c r="E2488" s="1127"/>
      <c r="F2488" s="1127"/>
      <c r="G2488" s="1127"/>
    </row>
    <row r="2489" spans="5:7" ht="12.75">
      <c r="E2489" s="1127"/>
      <c r="F2489" s="1127"/>
      <c r="G2489" s="1127"/>
    </row>
    <row r="2490" spans="5:7" ht="12.75">
      <c r="E2490" s="1127"/>
      <c r="F2490" s="1127"/>
      <c r="G2490" s="1127"/>
    </row>
    <row r="2491" spans="5:7" ht="12.75">
      <c r="E2491" s="1127"/>
      <c r="F2491" s="1127"/>
      <c r="G2491" s="1127"/>
    </row>
    <row r="2492" spans="5:7" ht="12.75">
      <c r="E2492" s="1127"/>
      <c r="F2492" s="1127"/>
      <c r="G2492" s="1127"/>
    </row>
    <row r="2493" spans="5:7" ht="12.75">
      <c r="E2493" s="1127"/>
      <c r="F2493" s="1127"/>
      <c r="G2493" s="1127"/>
    </row>
    <row r="2494" spans="5:7" ht="12.75">
      <c r="E2494" s="1127"/>
      <c r="F2494" s="1127"/>
      <c r="G2494" s="1127"/>
    </row>
    <row r="2495" spans="5:7" ht="12.75">
      <c r="E2495" s="1127"/>
      <c r="F2495" s="1127"/>
      <c r="G2495" s="1127"/>
    </row>
    <row r="2496" spans="5:7" ht="12.75">
      <c r="E2496" s="1127"/>
      <c r="F2496" s="1127"/>
      <c r="G2496" s="1127"/>
    </row>
    <row r="2497" spans="5:7" ht="12.75">
      <c r="E2497" s="1127"/>
      <c r="F2497" s="1127"/>
      <c r="G2497" s="1127"/>
    </row>
    <row r="2498" spans="5:7" ht="12.75">
      <c r="E2498" s="1127"/>
      <c r="F2498" s="1127"/>
      <c r="G2498" s="1127"/>
    </row>
    <row r="2499" spans="5:7" ht="12.75">
      <c r="E2499" s="1127"/>
      <c r="F2499" s="1127"/>
      <c r="G2499" s="1127"/>
    </row>
    <row r="2500" spans="5:7" ht="12.75">
      <c r="E2500" s="1127"/>
      <c r="F2500" s="1127"/>
      <c r="G2500" s="1127"/>
    </row>
    <row r="2501" spans="5:7" ht="12.75">
      <c r="E2501" s="1127"/>
      <c r="F2501" s="1127"/>
      <c r="G2501" s="1127"/>
    </row>
    <row r="2502" spans="5:7" ht="12.75">
      <c r="E2502" s="1127"/>
      <c r="F2502" s="1127"/>
      <c r="G2502" s="1127"/>
    </row>
    <row r="2503" spans="5:7" ht="12.75">
      <c r="E2503" s="1127"/>
      <c r="F2503" s="1127"/>
      <c r="G2503" s="1127"/>
    </row>
    <row r="2504" spans="5:7" ht="12.75">
      <c r="E2504" s="1127"/>
      <c r="F2504" s="1127"/>
      <c r="G2504" s="1127"/>
    </row>
    <row r="2505" spans="5:7" ht="12.75">
      <c r="E2505" s="1127"/>
      <c r="F2505" s="1127"/>
      <c r="G2505" s="1127"/>
    </row>
    <row r="2506" spans="5:7" ht="12.75">
      <c r="E2506" s="1127"/>
      <c r="F2506" s="1127"/>
      <c r="G2506" s="1127"/>
    </row>
    <row r="2507" spans="5:7" ht="12.75">
      <c r="E2507" s="1127"/>
      <c r="F2507" s="1127"/>
      <c r="G2507" s="1127"/>
    </row>
    <row r="2508" spans="5:7" ht="12.75">
      <c r="E2508" s="1127"/>
      <c r="F2508" s="1127"/>
      <c r="G2508" s="1127"/>
    </row>
    <row r="2509" spans="5:7" ht="12.75">
      <c r="E2509" s="1127"/>
      <c r="F2509" s="1127"/>
      <c r="G2509" s="1127"/>
    </row>
    <row r="2510" spans="5:7" ht="12.75">
      <c r="E2510" s="1127"/>
      <c r="F2510" s="1127"/>
      <c r="G2510" s="1127"/>
    </row>
    <row r="2511" spans="5:7" ht="12.75">
      <c r="E2511" s="1127"/>
      <c r="F2511" s="1127"/>
      <c r="G2511" s="1127"/>
    </row>
    <row r="2512" spans="5:7" ht="12.75">
      <c r="E2512" s="1127"/>
      <c r="F2512" s="1127"/>
      <c r="G2512" s="1127"/>
    </row>
    <row r="2513" spans="5:7" ht="12.75">
      <c r="E2513" s="1127"/>
      <c r="F2513" s="1127"/>
      <c r="G2513" s="1127"/>
    </row>
    <row r="2514" spans="5:7" ht="12.75">
      <c r="E2514" s="1127"/>
      <c r="F2514" s="1127"/>
      <c r="G2514" s="1127"/>
    </row>
    <row r="2515" spans="5:7" ht="12.75">
      <c r="E2515" s="1127"/>
      <c r="F2515" s="1127"/>
      <c r="G2515" s="1127"/>
    </row>
    <row r="2516" spans="5:7" ht="12.75">
      <c r="E2516" s="1127"/>
      <c r="F2516" s="1127"/>
      <c r="G2516" s="1127"/>
    </row>
    <row r="2517" spans="5:7" ht="12.75">
      <c r="E2517" s="1127"/>
      <c r="F2517" s="1127"/>
      <c r="G2517" s="1127"/>
    </row>
    <row r="2518" spans="5:7" ht="12.75">
      <c r="E2518" s="1127"/>
      <c r="F2518" s="1127"/>
      <c r="G2518" s="1127"/>
    </row>
    <row r="2519" spans="5:7" ht="12.75">
      <c r="E2519" s="1127"/>
      <c r="F2519" s="1127"/>
      <c r="G2519" s="1127"/>
    </row>
    <row r="2520" spans="5:7" ht="12.75">
      <c r="E2520" s="1127"/>
      <c r="F2520" s="1127"/>
      <c r="G2520" s="1127"/>
    </row>
    <row r="2521" spans="5:7" ht="12.75">
      <c r="E2521" s="1127"/>
      <c r="F2521" s="1127"/>
      <c r="G2521" s="1127"/>
    </row>
    <row r="2522" spans="5:7" ht="12.75">
      <c r="E2522" s="1127"/>
      <c r="F2522" s="1127"/>
      <c r="G2522" s="1127"/>
    </row>
    <row r="2523" spans="5:7" ht="12.75">
      <c r="E2523" s="1127"/>
      <c r="F2523" s="1127"/>
      <c r="G2523" s="1127"/>
    </row>
    <row r="2524" spans="5:7" ht="12.75">
      <c r="E2524" s="1127"/>
      <c r="F2524" s="1127"/>
      <c r="G2524" s="1127"/>
    </row>
    <row r="2525" spans="5:7" ht="12.75">
      <c r="E2525" s="1127"/>
      <c r="F2525" s="1127"/>
      <c r="G2525" s="1127"/>
    </row>
    <row r="2526" spans="5:7" ht="12.75">
      <c r="E2526" s="1127"/>
      <c r="F2526" s="1127"/>
      <c r="G2526" s="1127"/>
    </row>
    <row r="2527" spans="5:7" ht="12.75">
      <c r="E2527" s="1127"/>
      <c r="F2527" s="1127"/>
      <c r="G2527" s="1127"/>
    </row>
    <row r="2528" spans="5:7" ht="12.75">
      <c r="E2528" s="1127"/>
      <c r="F2528" s="1127"/>
      <c r="G2528" s="1127"/>
    </row>
    <row r="2529" spans="5:7" ht="12.75">
      <c r="E2529" s="1127"/>
      <c r="F2529" s="1127"/>
      <c r="G2529" s="1127"/>
    </row>
    <row r="2530" spans="5:7" ht="12.75">
      <c r="E2530" s="1127"/>
      <c r="F2530" s="1127"/>
      <c r="G2530" s="1127"/>
    </row>
    <row r="2531" spans="5:7" ht="12.75">
      <c r="E2531" s="1127"/>
      <c r="F2531" s="1127"/>
      <c r="G2531" s="1127"/>
    </row>
    <row r="2532" spans="5:7" ht="12.75">
      <c r="E2532" s="1127"/>
      <c r="F2532" s="1127"/>
      <c r="G2532" s="1127"/>
    </row>
    <row r="2533" spans="5:7" ht="12.75">
      <c r="E2533" s="1127"/>
      <c r="F2533" s="1127"/>
      <c r="G2533" s="1127"/>
    </row>
    <row r="2534" spans="5:7" ht="12.75">
      <c r="E2534" s="1127"/>
      <c r="F2534" s="1127"/>
      <c r="G2534" s="1127"/>
    </row>
    <row r="2535" spans="5:7" ht="12.75">
      <c r="E2535" s="1127"/>
      <c r="F2535" s="1127"/>
      <c r="G2535" s="1127"/>
    </row>
    <row r="2536" spans="5:7" ht="12.75">
      <c r="E2536" s="1127"/>
      <c r="F2536" s="1127"/>
      <c r="G2536" s="1127"/>
    </row>
    <row r="2537" spans="5:7" ht="12.75">
      <c r="E2537" s="1127"/>
      <c r="F2537" s="1127"/>
      <c r="G2537" s="1127"/>
    </row>
    <row r="2538" spans="5:7" ht="12.75">
      <c r="E2538" s="1127"/>
      <c r="F2538" s="1127"/>
      <c r="G2538" s="1127"/>
    </row>
    <row r="2539" spans="5:7" ht="12.75">
      <c r="E2539" s="1127"/>
      <c r="F2539" s="1127"/>
      <c r="G2539" s="1127"/>
    </row>
    <row r="2540" spans="5:7" ht="12.75">
      <c r="E2540" s="1127"/>
      <c r="F2540" s="1127"/>
      <c r="G2540" s="1127"/>
    </row>
    <row r="2541" spans="5:7" ht="12.75">
      <c r="E2541" s="1127"/>
      <c r="F2541" s="1127"/>
      <c r="G2541" s="1127"/>
    </row>
    <row r="2542" spans="5:7" ht="12.75">
      <c r="E2542" s="1127"/>
      <c r="F2542" s="1127"/>
      <c r="G2542" s="1127"/>
    </row>
    <row r="2543" spans="5:7" ht="12.75">
      <c r="E2543" s="1127"/>
      <c r="F2543" s="1127"/>
      <c r="G2543" s="1127"/>
    </row>
    <row r="2544" spans="5:7" ht="12.75">
      <c r="E2544" s="1127"/>
      <c r="F2544" s="1127"/>
      <c r="G2544" s="1127"/>
    </row>
    <row r="2545" spans="5:7" ht="12.75">
      <c r="E2545" s="1127"/>
      <c r="F2545" s="1127"/>
      <c r="G2545" s="1127"/>
    </row>
    <row r="2546" spans="5:7" ht="12.75">
      <c r="E2546" s="1127"/>
      <c r="F2546" s="1127"/>
      <c r="G2546" s="1127"/>
    </row>
    <row r="2547" spans="5:7" ht="12.75">
      <c r="E2547" s="1127"/>
      <c r="F2547" s="1127"/>
      <c r="G2547" s="1127"/>
    </row>
    <row r="2548" spans="5:7" ht="12.75">
      <c r="E2548" s="1127"/>
      <c r="F2548" s="1127"/>
      <c r="G2548" s="1127"/>
    </row>
    <row r="2549" spans="5:7" ht="12.75">
      <c r="E2549" s="1127"/>
      <c r="F2549" s="1127"/>
      <c r="G2549" s="1127"/>
    </row>
    <row r="2550" spans="5:7" ht="12.75">
      <c r="E2550" s="1127"/>
      <c r="F2550" s="1127"/>
      <c r="G2550" s="1127"/>
    </row>
    <row r="2551" spans="5:7" ht="12.75">
      <c r="E2551" s="1127"/>
      <c r="F2551" s="1127"/>
      <c r="G2551" s="1127"/>
    </row>
    <row r="2552" spans="5:7" ht="12.75">
      <c r="E2552" s="1127"/>
      <c r="F2552" s="1127"/>
      <c r="G2552" s="1127"/>
    </row>
    <row r="2553" spans="5:7" ht="12.75">
      <c r="E2553" s="1127"/>
      <c r="F2553" s="1127"/>
      <c r="G2553" s="1127"/>
    </row>
    <row r="2554" spans="5:7" ht="12.75">
      <c r="E2554" s="1127"/>
      <c r="F2554" s="1127"/>
      <c r="G2554" s="1127"/>
    </row>
    <row r="2555" spans="5:7" ht="12.75">
      <c r="E2555" s="1127"/>
      <c r="F2555" s="1127"/>
      <c r="G2555" s="1127"/>
    </row>
    <row r="2556" spans="5:7" ht="12.75">
      <c r="E2556" s="1127"/>
      <c r="F2556" s="1127"/>
      <c r="G2556" s="1127"/>
    </row>
    <row r="2557" spans="5:7" ht="12.75">
      <c r="E2557" s="1127"/>
      <c r="F2557" s="1127"/>
      <c r="G2557" s="1127"/>
    </row>
    <row r="2558" spans="5:7" ht="12.75">
      <c r="E2558" s="1127"/>
      <c r="F2558" s="1127"/>
      <c r="G2558" s="1127"/>
    </row>
    <row r="2559" spans="5:7" ht="12.75">
      <c r="E2559" s="1127"/>
      <c r="F2559" s="1127"/>
      <c r="G2559" s="1127"/>
    </row>
    <row r="2560" spans="5:7" ht="12.75">
      <c r="E2560" s="1127"/>
      <c r="F2560" s="1127"/>
      <c r="G2560" s="1127"/>
    </row>
    <row r="2561" spans="5:7" ht="12.75">
      <c r="E2561" s="1127"/>
      <c r="F2561" s="1127"/>
      <c r="G2561" s="1127"/>
    </row>
    <row r="2562" spans="5:7" ht="12.75">
      <c r="E2562" s="1127"/>
      <c r="F2562" s="1127"/>
      <c r="G2562" s="1127"/>
    </row>
    <row r="2563" spans="5:7" ht="12.75">
      <c r="E2563" s="1127"/>
      <c r="F2563" s="1127"/>
      <c r="G2563" s="1127"/>
    </row>
    <row r="2564" spans="5:7" ht="12.75">
      <c r="E2564" s="1127"/>
      <c r="F2564" s="1127"/>
      <c r="G2564" s="1127"/>
    </row>
    <row r="2565" spans="5:7" ht="12.75">
      <c r="E2565" s="1127"/>
      <c r="F2565" s="1127"/>
      <c r="G2565" s="1127"/>
    </row>
    <row r="2566" spans="5:7" ht="12.75">
      <c r="E2566" s="1127"/>
      <c r="F2566" s="1127"/>
      <c r="G2566" s="1127"/>
    </row>
    <row r="2567" spans="5:7" ht="12.75">
      <c r="E2567" s="1127"/>
      <c r="F2567" s="1127"/>
      <c r="G2567" s="1127"/>
    </row>
    <row r="2568" spans="5:7" ht="12.75">
      <c r="E2568" s="1127"/>
      <c r="F2568" s="1127"/>
      <c r="G2568" s="1127"/>
    </row>
    <row r="2569" spans="5:7" ht="12.75">
      <c r="E2569" s="1127"/>
      <c r="F2569" s="1127"/>
      <c r="G2569" s="1127"/>
    </row>
    <row r="2570" spans="5:7" ht="12.75">
      <c r="E2570" s="1127"/>
      <c r="F2570" s="1127"/>
      <c r="G2570" s="1127"/>
    </row>
    <row r="2571" spans="5:7" ht="12.75">
      <c r="E2571" s="1127"/>
      <c r="F2571" s="1127"/>
      <c r="G2571" s="1127"/>
    </row>
    <row r="2572" spans="5:7" ht="12.75">
      <c r="E2572" s="1127"/>
      <c r="F2572" s="1127"/>
      <c r="G2572" s="1127"/>
    </row>
    <row r="2573" spans="5:7" ht="12.75">
      <c r="E2573" s="1127"/>
      <c r="F2573" s="1127"/>
      <c r="G2573" s="1127"/>
    </row>
    <row r="2574" spans="5:7" ht="12.75">
      <c r="E2574" s="1127"/>
      <c r="F2574" s="1127"/>
      <c r="G2574" s="1127"/>
    </row>
    <row r="2575" spans="5:7" ht="12.75">
      <c r="E2575" s="1127"/>
      <c r="F2575" s="1127"/>
      <c r="G2575" s="1127"/>
    </row>
    <row r="2576" spans="5:7" ht="12.75">
      <c r="E2576" s="1127"/>
      <c r="F2576" s="1127"/>
      <c r="G2576" s="1127"/>
    </row>
    <row r="2577" spans="5:7" ht="12.75">
      <c r="E2577" s="1127"/>
      <c r="F2577" s="1127"/>
      <c r="G2577" s="1127"/>
    </row>
    <row r="2578" spans="5:7" ht="12.75">
      <c r="E2578" s="1127"/>
      <c r="F2578" s="1127"/>
      <c r="G2578" s="1127"/>
    </row>
    <row r="2579" spans="5:7" ht="12.75">
      <c r="E2579" s="1127"/>
      <c r="F2579" s="1127"/>
      <c r="G2579" s="1127"/>
    </row>
    <row r="2580" spans="5:7" ht="12.75">
      <c r="E2580" s="1127"/>
      <c r="F2580" s="1127"/>
      <c r="G2580" s="1127"/>
    </row>
    <row r="2581" spans="5:7" ht="12.75">
      <c r="E2581" s="1127"/>
      <c r="F2581" s="1127"/>
      <c r="G2581" s="1127"/>
    </row>
    <row r="2582" spans="5:7" ht="12.75">
      <c r="E2582" s="1127"/>
      <c r="F2582" s="1127"/>
      <c r="G2582" s="1127"/>
    </row>
    <row r="2583" spans="5:7" ht="12.75">
      <c r="E2583" s="1127"/>
      <c r="F2583" s="1127"/>
      <c r="G2583" s="1127"/>
    </row>
    <row r="2584" spans="5:7" ht="12.75">
      <c r="E2584" s="1127"/>
      <c r="F2584" s="1127"/>
      <c r="G2584" s="1127"/>
    </row>
    <row r="2585" spans="5:7" ht="12.75">
      <c r="E2585" s="1127"/>
      <c r="F2585" s="1127"/>
      <c r="G2585" s="1127"/>
    </row>
    <row r="2586" spans="5:7" ht="12.75">
      <c r="E2586" s="1127"/>
      <c r="F2586" s="1127"/>
      <c r="G2586" s="1127"/>
    </row>
    <row r="2587" spans="5:7" ht="12.75">
      <c r="E2587" s="1127"/>
      <c r="F2587" s="1127"/>
      <c r="G2587" s="1127"/>
    </row>
    <row r="2588" spans="5:7" ht="12.75">
      <c r="E2588" s="1127"/>
      <c r="F2588" s="1127"/>
      <c r="G2588" s="1127"/>
    </row>
    <row r="2589" spans="5:7" ht="12.75">
      <c r="E2589" s="1127"/>
      <c r="F2589" s="1127"/>
      <c r="G2589" s="1127"/>
    </row>
    <row r="2590" spans="5:7" ht="12.75">
      <c r="E2590" s="1127"/>
      <c r="F2590" s="1127"/>
      <c r="G2590" s="1127"/>
    </row>
    <row r="2591" spans="5:7" ht="12.75">
      <c r="E2591" s="1127"/>
      <c r="F2591" s="1127"/>
      <c r="G2591" s="1127"/>
    </row>
    <row r="2592" spans="5:7" ht="12.75">
      <c r="E2592" s="1127"/>
      <c r="F2592" s="1127"/>
      <c r="G2592" s="1127"/>
    </row>
    <row r="2593" spans="5:7" ht="12.75">
      <c r="E2593" s="1127"/>
      <c r="F2593" s="1127"/>
      <c r="G2593" s="1127"/>
    </row>
    <row r="2594" spans="5:7" ht="12.75">
      <c r="E2594" s="1127"/>
      <c r="F2594" s="1127"/>
      <c r="G2594" s="1127"/>
    </row>
    <row r="2595" spans="5:7" ht="12.75">
      <c r="E2595" s="1127"/>
      <c r="F2595" s="1127"/>
      <c r="G2595" s="1127"/>
    </row>
    <row r="2596" spans="5:7" ht="12.75">
      <c r="E2596" s="1127"/>
      <c r="F2596" s="1127"/>
      <c r="G2596" s="1127"/>
    </row>
    <row r="2597" spans="5:7" ht="12.75">
      <c r="E2597" s="1127"/>
      <c r="F2597" s="1127"/>
      <c r="G2597" s="1127"/>
    </row>
    <row r="2598" spans="5:7" ht="12.75">
      <c r="E2598" s="1127"/>
      <c r="F2598" s="1127"/>
      <c r="G2598" s="1127"/>
    </row>
    <row r="2599" spans="5:7" ht="12.75">
      <c r="E2599" s="1127"/>
      <c r="F2599" s="1127"/>
      <c r="G2599" s="1127"/>
    </row>
    <row r="2600" spans="5:7" ht="12.75">
      <c r="E2600" s="1127"/>
      <c r="F2600" s="1127"/>
      <c r="G2600" s="1127"/>
    </row>
    <row r="2601" spans="5:7" ht="12.75">
      <c r="E2601" s="1127"/>
      <c r="F2601" s="1127"/>
      <c r="G2601" s="1127"/>
    </row>
    <row r="2602" spans="5:7" ht="12.75">
      <c r="E2602" s="1127"/>
      <c r="F2602" s="1127"/>
      <c r="G2602" s="1127"/>
    </row>
    <row r="2603" spans="5:7" ht="12.75">
      <c r="E2603" s="1127"/>
      <c r="F2603" s="1127"/>
      <c r="G2603" s="1127"/>
    </row>
    <row r="2604" spans="5:7" ht="12.75">
      <c r="E2604" s="1127"/>
      <c r="F2604" s="1127"/>
      <c r="G2604" s="1127"/>
    </row>
    <row r="2605" spans="5:7" ht="12.75">
      <c r="E2605" s="1127"/>
      <c r="F2605" s="1127"/>
      <c r="G2605" s="1127"/>
    </row>
    <row r="2606" spans="5:7" ht="12.75">
      <c r="E2606" s="1127"/>
      <c r="F2606" s="1127"/>
      <c r="G2606" s="1127"/>
    </row>
    <row r="2607" spans="5:7" ht="12.75">
      <c r="E2607" s="1127"/>
      <c r="F2607" s="1127"/>
      <c r="G2607" s="1127"/>
    </row>
    <row r="2608" spans="5:7" ht="12.75">
      <c r="E2608" s="1127"/>
      <c r="F2608" s="1127"/>
      <c r="G2608" s="1127"/>
    </row>
    <row r="2609" spans="5:7" ht="12.75">
      <c r="E2609" s="1127"/>
      <c r="F2609" s="1127"/>
      <c r="G2609" s="1127"/>
    </row>
    <row r="2610" spans="5:7" ht="12.75">
      <c r="E2610" s="1127"/>
      <c r="F2610" s="1127"/>
      <c r="G2610" s="1127"/>
    </row>
    <row r="2611" spans="5:7" ht="12.75">
      <c r="E2611" s="1127"/>
      <c r="F2611" s="1127"/>
      <c r="G2611" s="1127"/>
    </row>
    <row r="2612" spans="5:7" ht="12.75">
      <c r="E2612" s="1127"/>
      <c r="F2612" s="1127"/>
      <c r="G2612" s="1127"/>
    </row>
    <row r="2613" spans="5:7" ht="12.75">
      <c r="E2613" s="1127"/>
      <c r="F2613" s="1127"/>
      <c r="G2613" s="1127"/>
    </row>
    <row r="2614" spans="5:7" ht="12.75">
      <c r="E2614" s="1127"/>
      <c r="F2614" s="1127"/>
      <c r="G2614" s="1127"/>
    </row>
    <row r="2615" spans="5:7" ht="12.75">
      <c r="E2615" s="1127"/>
      <c r="F2615" s="1127"/>
      <c r="G2615" s="1127"/>
    </row>
    <row r="2616" spans="5:7" ht="12.75">
      <c r="E2616" s="1127"/>
      <c r="F2616" s="1127"/>
      <c r="G2616" s="1127"/>
    </row>
    <row r="2617" spans="5:7" ht="12.75">
      <c r="E2617" s="1127"/>
      <c r="F2617" s="1127"/>
      <c r="G2617" s="1127"/>
    </row>
    <row r="2618" spans="5:7" ht="12.75">
      <c r="E2618" s="1127"/>
      <c r="F2618" s="1127"/>
      <c r="G2618" s="1127"/>
    </row>
    <row r="2619" spans="5:7" ht="12.75">
      <c r="E2619" s="1127"/>
      <c r="F2619" s="1127"/>
      <c r="G2619" s="1127"/>
    </row>
    <row r="2620" spans="5:7" ht="12.75">
      <c r="E2620" s="1127"/>
      <c r="F2620" s="1127"/>
      <c r="G2620" s="1127"/>
    </row>
    <row r="2621" spans="5:7" ht="12.75">
      <c r="E2621" s="1127"/>
      <c r="F2621" s="1127"/>
      <c r="G2621" s="1127"/>
    </row>
    <row r="2622" spans="5:7" ht="12.75">
      <c r="E2622" s="1127"/>
      <c r="F2622" s="1127"/>
      <c r="G2622" s="1127"/>
    </row>
    <row r="2623" spans="5:7" ht="12.75">
      <c r="E2623" s="1127"/>
      <c r="F2623" s="1127"/>
      <c r="G2623" s="1127"/>
    </row>
    <row r="2624" spans="5:7" ht="12.75">
      <c r="E2624" s="1127"/>
      <c r="F2624" s="1127"/>
      <c r="G2624" s="1127"/>
    </row>
    <row r="2625" spans="5:7" ht="12.75">
      <c r="E2625" s="1127"/>
      <c r="F2625" s="1127"/>
      <c r="G2625" s="1127"/>
    </row>
    <row r="2626" spans="5:7" ht="12.75">
      <c r="E2626" s="1127"/>
      <c r="F2626" s="1127"/>
      <c r="G2626" s="1127"/>
    </row>
    <row r="2627" spans="5:7" ht="12.75">
      <c r="E2627" s="1127"/>
      <c r="F2627" s="1127"/>
      <c r="G2627" s="1127"/>
    </row>
    <row r="2628" spans="5:7" ht="12.75">
      <c r="E2628" s="1127"/>
      <c r="F2628" s="1127"/>
      <c r="G2628" s="1127"/>
    </row>
    <row r="2629" spans="5:7" ht="12.75">
      <c r="E2629" s="1127"/>
      <c r="F2629" s="1127"/>
      <c r="G2629" s="1127"/>
    </row>
    <row r="2630" spans="5:7" ht="12.75">
      <c r="E2630" s="1127"/>
      <c r="F2630" s="1127"/>
      <c r="G2630" s="1127"/>
    </row>
    <row r="2631" spans="5:7" ht="12.75">
      <c r="E2631" s="1127"/>
      <c r="F2631" s="1127"/>
      <c r="G2631" s="1127"/>
    </row>
    <row r="2632" spans="5:7" ht="12.75">
      <c r="E2632" s="1127"/>
      <c r="F2632" s="1127"/>
      <c r="G2632" s="1127"/>
    </row>
    <row r="2633" spans="5:7" ht="12.75">
      <c r="E2633" s="1127"/>
      <c r="F2633" s="1127"/>
      <c r="G2633" s="1127"/>
    </row>
    <row r="2634" spans="5:7" ht="12.75">
      <c r="E2634" s="1127"/>
      <c r="F2634" s="1127"/>
      <c r="G2634" s="1127"/>
    </row>
    <row r="2635" spans="5:7" ht="12.75">
      <c r="E2635" s="1127"/>
      <c r="F2635" s="1127"/>
      <c r="G2635" s="1127"/>
    </row>
    <row r="2636" spans="5:7" ht="12.75">
      <c r="E2636" s="1127"/>
      <c r="F2636" s="1127"/>
      <c r="G2636" s="1127"/>
    </row>
    <row r="2637" spans="5:7" ht="12.75">
      <c r="E2637" s="1127"/>
      <c r="F2637" s="1127"/>
      <c r="G2637" s="1127"/>
    </row>
    <row r="2638" spans="5:7" ht="12.75">
      <c r="E2638" s="1127"/>
      <c r="F2638" s="1127"/>
      <c r="G2638" s="1127"/>
    </row>
    <row r="2639" spans="5:7" ht="12.75">
      <c r="E2639" s="1127"/>
      <c r="F2639" s="1127"/>
      <c r="G2639" s="1127"/>
    </row>
    <row r="2640" spans="5:7" ht="12.75">
      <c r="E2640" s="1127"/>
      <c r="F2640" s="1127"/>
      <c r="G2640" s="1127"/>
    </row>
    <row r="2641" spans="5:7" ht="12.75">
      <c r="E2641" s="1127"/>
      <c r="F2641" s="1127"/>
      <c r="G2641" s="1127"/>
    </row>
    <row r="2642" spans="5:7" ht="12.75">
      <c r="E2642" s="1127"/>
      <c r="F2642" s="1127"/>
      <c r="G2642" s="1127"/>
    </row>
    <row r="2643" spans="5:7" ht="12.75">
      <c r="E2643" s="1127"/>
      <c r="F2643" s="1127"/>
      <c r="G2643" s="1127"/>
    </row>
    <row r="2644" spans="5:7" ht="12.75">
      <c r="E2644" s="1127"/>
      <c r="F2644" s="1127"/>
      <c r="G2644" s="1127"/>
    </row>
    <row r="2645" spans="5:7" ht="12.75">
      <c r="E2645" s="1127"/>
      <c r="F2645" s="1127"/>
      <c r="G2645" s="1127"/>
    </row>
    <row r="2646" spans="5:7" ht="12.75">
      <c r="E2646" s="1127"/>
      <c r="F2646" s="1127"/>
      <c r="G2646" s="1127"/>
    </row>
    <row r="2647" spans="5:7" ht="12.75">
      <c r="E2647" s="1127"/>
      <c r="F2647" s="1127"/>
      <c r="G2647" s="1127"/>
    </row>
    <row r="2648" spans="5:7" ht="12.75">
      <c r="E2648" s="1127"/>
      <c r="F2648" s="1127"/>
      <c r="G2648" s="1127"/>
    </row>
    <row r="2649" spans="5:7" ht="12.75">
      <c r="E2649" s="1127"/>
      <c r="F2649" s="1127"/>
      <c r="G2649" s="1127"/>
    </row>
    <row r="2650" spans="5:7" ht="12.75">
      <c r="E2650" s="1127"/>
      <c r="F2650" s="1127"/>
      <c r="G2650" s="1127"/>
    </row>
    <row r="2651" spans="5:7" ht="12.75">
      <c r="E2651" s="1127"/>
      <c r="F2651" s="1127"/>
      <c r="G2651" s="1127"/>
    </row>
    <row r="2652" spans="5:7" ht="12.75">
      <c r="E2652" s="1127"/>
      <c r="F2652" s="1127"/>
      <c r="G2652" s="1127"/>
    </row>
    <row r="2653" spans="5:7" ht="12.75">
      <c r="E2653" s="1127"/>
      <c r="F2653" s="1127"/>
      <c r="G2653" s="1127"/>
    </row>
    <row r="2654" spans="5:7" ht="12.75">
      <c r="E2654" s="1127"/>
      <c r="F2654" s="1127"/>
      <c r="G2654" s="1127"/>
    </row>
    <row r="2655" spans="5:7" ht="12.75">
      <c r="E2655" s="1127"/>
      <c r="F2655" s="1127"/>
      <c r="G2655" s="1127"/>
    </row>
    <row r="2656" spans="5:7" ht="12.75">
      <c r="E2656" s="1127"/>
      <c r="F2656" s="1127"/>
      <c r="G2656" s="1127"/>
    </row>
    <row r="2657" spans="5:7" ht="12.75">
      <c r="E2657" s="1127"/>
      <c r="F2657" s="1127"/>
      <c r="G2657" s="1127"/>
    </row>
    <row r="2658" spans="5:7" ht="12.75">
      <c r="E2658" s="1127"/>
      <c r="F2658" s="1127"/>
      <c r="G2658" s="1127"/>
    </row>
    <row r="2659" spans="5:7" ht="12.75">
      <c r="E2659" s="1127"/>
      <c r="F2659" s="1127"/>
      <c r="G2659" s="1127"/>
    </row>
    <row r="2660" spans="5:7" ht="12.75">
      <c r="E2660" s="1127"/>
      <c r="F2660" s="1127"/>
      <c r="G2660" s="1127"/>
    </row>
    <row r="2661" spans="5:7" ht="12.75">
      <c r="E2661" s="1127"/>
      <c r="F2661" s="1127"/>
      <c r="G2661" s="1127"/>
    </row>
    <row r="2662" spans="5:7" ht="12.75">
      <c r="E2662" s="1127"/>
      <c r="F2662" s="1127"/>
      <c r="G2662" s="1127"/>
    </row>
    <row r="2663" spans="5:7" ht="12.75">
      <c r="E2663" s="1127"/>
      <c r="F2663" s="1127"/>
      <c r="G2663" s="1127"/>
    </row>
    <row r="2664" spans="5:7" ht="12.75">
      <c r="E2664" s="1127"/>
      <c r="F2664" s="1127"/>
      <c r="G2664" s="1127"/>
    </row>
    <row r="2665" spans="5:7" ht="12.75">
      <c r="E2665" s="1127"/>
      <c r="F2665" s="1127"/>
      <c r="G2665" s="1127"/>
    </row>
    <row r="2666" spans="5:7" ht="12.75">
      <c r="E2666" s="1127"/>
      <c r="F2666" s="1127"/>
      <c r="G2666" s="1127"/>
    </row>
    <row r="2667" spans="5:7" ht="12.75">
      <c r="E2667" s="1127"/>
      <c r="F2667" s="1127"/>
      <c r="G2667" s="1127"/>
    </row>
    <row r="2668" spans="5:7" ht="12.75">
      <c r="E2668" s="1127"/>
      <c r="F2668" s="1127"/>
      <c r="G2668" s="1127"/>
    </row>
    <row r="2669" spans="5:7" ht="12.75">
      <c r="E2669" s="1127"/>
      <c r="F2669" s="1127"/>
      <c r="G2669" s="1127"/>
    </row>
    <row r="2670" spans="5:7" ht="12.75">
      <c r="E2670" s="1127"/>
      <c r="F2670" s="1127"/>
      <c r="G2670" s="1127"/>
    </row>
    <row r="2671" spans="5:7" ht="12.75">
      <c r="E2671" s="1127"/>
      <c r="F2671" s="1127"/>
      <c r="G2671" s="1127"/>
    </row>
    <row r="2672" spans="5:7" ht="12.75">
      <c r="E2672" s="1127"/>
      <c r="F2672" s="1127"/>
      <c r="G2672" s="1127"/>
    </row>
    <row r="2673" spans="5:7" ht="12.75">
      <c r="E2673" s="1127"/>
      <c r="F2673" s="1127"/>
      <c r="G2673" s="1127"/>
    </row>
    <row r="2674" spans="5:7" ht="12.75">
      <c r="E2674" s="1127"/>
      <c r="F2674" s="1127"/>
      <c r="G2674" s="1127"/>
    </row>
    <row r="2675" spans="5:7" ht="12.75">
      <c r="E2675" s="1127"/>
      <c r="F2675" s="1127"/>
      <c r="G2675" s="1127"/>
    </row>
    <row r="2676" spans="5:7" ht="12.75">
      <c r="E2676" s="1127"/>
      <c r="F2676" s="1127"/>
      <c r="G2676" s="1127"/>
    </row>
    <row r="2677" spans="5:7" ht="12.75">
      <c r="E2677" s="1127"/>
      <c r="F2677" s="1127"/>
      <c r="G2677" s="1127"/>
    </row>
    <row r="2678" spans="5:7" ht="12.75">
      <c r="E2678" s="1127"/>
      <c r="F2678" s="1127"/>
      <c r="G2678" s="1127"/>
    </row>
    <row r="2679" spans="5:7" ht="12.75">
      <c r="E2679" s="1127"/>
      <c r="F2679" s="1127"/>
      <c r="G2679" s="1127"/>
    </row>
    <row r="2680" spans="5:7" ht="12.75">
      <c r="E2680" s="1127"/>
      <c r="F2680" s="1127"/>
      <c r="G2680" s="1127"/>
    </row>
    <row r="2681" spans="5:7" ht="12.75">
      <c r="E2681" s="1127"/>
      <c r="F2681" s="1127"/>
      <c r="G2681" s="1127"/>
    </row>
    <row r="2682" spans="5:7" ht="12.75">
      <c r="E2682" s="1127"/>
      <c r="F2682" s="1127"/>
      <c r="G2682" s="1127"/>
    </row>
    <row r="2683" spans="5:7" ht="12.75">
      <c r="E2683" s="1127"/>
      <c r="F2683" s="1127"/>
      <c r="G2683" s="1127"/>
    </row>
    <row r="2684" spans="5:7" ht="12.75">
      <c r="E2684" s="1127"/>
      <c r="F2684" s="1127"/>
      <c r="G2684" s="1127"/>
    </row>
    <row r="2685" spans="5:7" ht="12.75">
      <c r="E2685" s="1127"/>
      <c r="F2685" s="1127"/>
      <c r="G2685" s="1127"/>
    </row>
    <row r="2686" spans="5:7" ht="12.75">
      <c r="E2686" s="1127"/>
      <c r="F2686" s="1127"/>
      <c r="G2686" s="1127"/>
    </row>
    <row r="2687" spans="5:7" ht="12.75">
      <c r="E2687" s="1127"/>
      <c r="F2687" s="1127"/>
      <c r="G2687" s="1127"/>
    </row>
    <row r="2688" spans="5:7" ht="12.75">
      <c r="E2688" s="1127"/>
      <c r="F2688" s="1127"/>
      <c r="G2688" s="1127"/>
    </row>
    <row r="2689" spans="5:7" ht="12.75">
      <c r="E2689" s="1127"/>
      <c r="F2689" s="1127"/>
      <c r="G2689" s="1127"/>
    </row>
    <row r="2690" spans="5:7" ht="12.75">
      <c r="E2690" s="1127"/>
      <c r="F2690" s="1127"/>
      <c r="G2690" s="1127"/>
    </row>
    <row r="2691" spans="5:7" ht="12.75">
      <c r="E2691" s="1127"/>
      <c r="F2691" s="1127"/>
      <c r="G2691" s="1127"/>
    </row>
    <row r="2692" spans="5:7" ht="12.75">
      <c r="E2692" s="1127"/>
      <c r="F2692" s="1127"/>
      <c r="G2692" s="1127"/>
    </row>
    <row r="2693" spans="5:7" ht="12.75">
      <c r="E2693" s="1127"/>
      <c r="F2693" s="1127"/>
      <c r="G2693" s="1127"/>
    </row>
    <row r="2694" spans="5:7" ht="12.75">
      <c r="E2694" s="1127"/>
      <c r="F2694" s="1127"/>
      <c r="G2694" s="1127"/>
    </row>
    <row r="2695" spans="5:7" ht="12.75">
      <c r="E2695" s="1127"/>
      <c r="F2695" s="1127"/>
      <c r="G2695" s="1127"/>
    </row>
    <row r="2696" spans="5:7" ht="12.75">
      <c r="E2696" s="1127"/>
      <c r="F2696" s="1127"/>
      <c r="G2696" s="1127"/>
    </row>
    <row r="2697" spans="5:7" ht="12.75">
      <c r="E2697" s="1127"/>
      <c r="F2697" s="1127"/>
      <c r="G2697" s="1127"/>
    </row>
    <row r="2698" spans="5:7" ht="12.75">
      <c r="E2698" s="1127"/>
      <c r="F2698" s="1127"/>
      <c r="G2698" s="1127"/>
    </row>
    <row r="2699" spans="5:7" ht="12.75">
      <c r="E2699" s="1127"/>
      <c r="F2699" s="1127"/>
      <c r="G2699" s="1127"/>
    </row>
    <row r="2700" spans="5:7" ht="12.75">
      <c r="E2700" s="1127"/>
      <c r="F2700" s="1127"/>
      <c r="G2700" s="1127"/>
    </row>
    <row r="2701" spans="5:7" ht="12.75">
      <c r="E2701" s="1127"/>
      <c r="F2701" s="1127"/>
      <c r="G2701" s="1127"/>
    </row>
    <row r="2702" spans="5:7" ht="12.75">
      <c r="E2702" s="1127"/>
      <c r="F2702" s="1127"/>
      <c r="G2702" s="1127"/>
    </row>
    <row r="2703" spans="5:7" ht="12.75">
      <c r="E2703" s="1127"/>
      <c r="F2703" s="1127"/>
      <c r="G2703" s="1127"/>
    </row>
    <row r="2704" spans="5:7" ht="12.75">
      <c r="E2704" s="1127"/>
      <c r="F2704" s="1127"/>
      <c r="G2704" s="1127"/>
    </row>
    <row r="2705" spans="5:7" ht="12.75">
      <c r="E2705" s="1127"/>
      <c r="F2705" s="1127"/>
      <c r="G2705" s="1127"/>
    </row>
    <row r="2706" spans="5:7" ht="12.75">
      <c r="E2706" s="1127"/>
      <c r="F2706" s="1127"/>
      <c r="G2706" s="1127"/>
    </row>
    <row r="2707" spans="5:7" ht="12.75">
      <c r="E2707" s="1127"/>
      <c r="F2707" s="1127"/>
      <c r="G2707" s="1127"/>
    </row>
    <row r="2708" spans="5:7" ht="12.75">
      <c r="E2708" s="1127"/>
      <c r="F2708" s="1127"/>
      <c r="G2708" s="1127"/>
    </row>
    <row r="2709" spans="5:7" ht="12.75">
      <c r="E2709" s="1127"/>
      <c r="F2709" s="1127"/>
      <c r="G2709" s="1127"/>
    </row>
    <row r="2710" spans="5:7" ht="12.75">
      <c r="E2710" s="1127"/>
      <c r="F2710" s="1127"/>
      <c r="G2710" s="1127"/>
    </row>
    <row r="2711" spans="5:7" ht="12.75">
      <c r="E2711" s="1127"/>
      <c r="F2711" s="1127"/>
      <c r="G2711" s="1127"/>
    </row>
    <row r="2712" spans="5:7" ht="12.75">
      <c r="E2712" s="1127"/>
      <c r="F2712" s="1127"/>
      <c r="G2712" s="1127"/>
    </row>
    <row r="2713" spans="5:7" ht="12.75">
      <c r="E2713" s="1127"/>
      <c r="F2713" s="1127"/>
      <c r="G2713" s="1127"/>
    </row>
    <row r="2714" spans="5:7" ht="12.75">
      <c r="E2714" s="1127"/>
      <c r="F2714" s="1127"/>
      <c r="G2714" s="1127"/>
    </row>
    <row r="2715" spans="5:7" ht="12.75">
      <c r="E2715" s="1127"/>
      <c r="F2715" s="1127"/>
      <c r="G2715" s="1127"/>
    </row>
    <row r="2716" spans="5:7" ht="12.75">
      <c r="E2716" s="1127"/>
      <c r="F2716" s="1127"/>
      <c r="G2716" s="1127"/>
    </row>
    <row r="2717" spans="5:7" ht="12.75">
      <c r="E2717" s="1127"/>
      <c r="F2717" s="1127"/>
      <c r="G2717" s="1127"/>
    </row>
    <row r="2718" spans="5:7" ht="12.75">
      <c r="E2718" s="1127"/>
      <c r="F2718" s="1127"/>
      <c r="G2718" s="1127"/>
    </row>
    <row r="2719" spans="5:7" ht="12.75">
      <c r="E2719" s="1127"/>
      <c r="F2719" s="1127"/>
      <c r="G2719" s="1127"/>
    </row>
    <row r="2720" spans="5:7" ht="12.75">
      <c r="E2720" s="1127"/>
      <c r="F2720" s="1127"/>
      <c r="G2720" s="1127"/>
    </row>
    <row r="2721" spans="5:7" ht="12.75">
      <c r="E2721" s="1127"/>
      <c r="F2721" s="1127"/>
      <c r="G2721" s="1127"/>
    </row>
    <row r="2722" spans="5:7" ht="12.75">
      <c r="E2722" s="1127"/>
      <c r="F2722" s="1127"/>
      <c r="G2722" s="1127"/>
    </row>
    <row r="2723" spans="5:7" ht="12.75">
      <c r="E2723" s="1127"/>
      <c r="F2723" s="1127"/>
      <c r="G2723" s="1127"/>
    </row>
    <row r="2724" spans="5:7" ht="12.75">
      <c r="E2724" s="1127"/>
      <c r="F2724" s="1127"/>
      <c r="G2724" s="1127"/>
    </row>
    <row r="2725" spans="5:7" ht="12.75">
      <c r="E2725" s="1127"/>
      <c r="F2725" s="1127"/>
      <c r="G2725" s="1127"/>
    </row>
    <row r="2726" spans="5:7" ht="12.75">
      <c r="E2726" s="1127"/>
      <c r="F2726" s="1127"/>
      <c r="G2726" s="1127"/>
    </row>
    <row r="2727" spans="5:7" ht="12.75">
      <c r="E2727" s="1127"/>
      <c r="F2727" s="1127"/>
      <c r="G2727" s="1127"/>
    </row>
    <row r="2728" spans="5:7" ht="12.75">
      <c r="E2728" s="1127"/>
      <c r="F2728" s="1127"/>
      <c r="G2728" s="1127"/>
    </row>
    <row r="2729" spans="5:7" ht="12.75">
      <c r="E2729" s="1127"/>
      <c r="F2729" s="1127"/>
      <c r="G2729" s="1127"/>
    </row>
    <row r="2730" spans="5:7" ht="12.75">
      <c r="E2730" s="1127"/>
      <c r="F2730" s="1127"/>
      <c r="G2730" s="1127"/>
    </row>
    <row r="2731" spans="5:7" ht="12.75">
      <c r="E2731" s="1127"/>
      <c r="F2731" s="1127"/>
      <c r="G2731" s="1127"/>
    </row>
    <row r="2732" spans="5:7" ht="12.75">
      <c r="E2732" s="1127"/>
      <c r="F2732" s="1127"/>
      <c r="G2732" s="1127"/>
    </row>
    <row r="2733" spans="5:7" ht="12.75">
      <c r="E2733" s="1127"/>
      <c r="F2733" s="1127"/>
      <c r="G2733" s="1127"/>
    </row>
    <row r="2734" spans="5:7" ht="12.75">
      <c r="E2734" s="1127"/>
      <c r="F2734" s="1127"/>
      <c r="G2734" s="1127"/>
    </row>
    <row r="2735" spans="5:7" ht="12.75">
      <c r="E2735" s="1127"/>
      <c r="F2735" s="1127"/>
      <c r="G2735" s="1127"/>
    </row>
    <row r="2736" spans="5:7" ht="12.75">
      <c r="E2736" s="1127"/>
      <c r="F2736" s="1127"/>
      <c r="G2736" s="1127"/>
    </row>
    <row r="2737" spans="5:7" ht="12.75">
      <c r="E2737" s="1127"/>
      <c r="F2737" s="1127"/>
      <c r="G2737" s="1127"/>
    </row>
    <row r="2738" spans="5:7" ht="12.75">
      <c r="E2738" s="1127"/>
      <c r="F2738" s="1127"/>
      <c r="G2738" s="1127"/>
    </row>
    <row r="2739" spans="5:7" ht="12.75">
      <c r="E2739" s="1127"/>
      <c r="F2739" s="1127"/>
      <c r="G2739" s="1127"/>
    </row>
    <row r="2740" spans="5:7" ht="12.75">
      <c r="E2740" s="1127"/>
      <c r="F2740" s="1127"/>
      <c r="G2740" s="1127"/>
    </row>
    <row r="2741" spans="5:7" ht="12.75">
      <c r="E2741" s="1127"/>
      <c r="F2741" s="1127"/>
      <c r="G2741" s="1127"/>
    </row>
    <row r="2742" spans="5:7" ht="12.75">
      <c r="E2742" s="1127"/>
      <c r="F2742" s="1127"/>
      <c r="G2742" s="1127"/>
    </row>
    <row r="2743" spans="5:7" ht="12.75">
      <c r="E2743" s="1127"/>
      <c r="F2743" s="1127"/>
      <c r="G2743" s="1127"/>
    </row>
    <row r="2744" spans="5:7" ht="12.75">
      <c r="E2744" s="1127"/>
      <c r="F2744" s="1127"/>
      <c r="G2744" s="1127"/>
    </row>
    <row r="2745" spans="5:7" ht="12.75">
      <c r="E2745" s="1127"/>
      <c r="F2745" s="1127"/>
      <c r="G2745" s="1127"/>
    </row>
    <row r="2746" spans="5:7" ht="12.75">
      <c r="E2746" s="1127"/>
      <c r="F2746" s="1127"/>
      <c r="G2746" s="1127"/>
    </row>
    <row r="2747" spans="5:7" ht="12.75">
      <c r="E2747" s="1127"/>
      <c r="F2747" s="1127"/>
      <c r="G2747" s="1127"/>
    </row>
    <row r="2748" spans="5:7" ht="12.75">
      <c r="E2748" s="1127"/>
      <c r="F2748" s="1127"/>
      <c r="G2748" s="1127"/>
    </row>
    <row r="2749" spans="5:7" ht="12.75">
      <c r="E2749" s="1127"/>
      <c r="F2749" s="1127"/>
      <c r="G2749" s="1127"/>
    </row>
    <row r="2750" spans="5:7" ht="12.75">
      <c r="E2750" s="1127"/>
      <c r="F2750" s="1127"/>
      <c r="G2750" s="1127"/>
    </row>
    <row r="2751" spans="5:7" ht="12.75">
      <c r="E2751" s="1127"/>
      <c r="F2751" s="1127"/>
      <c r="G2751" s="1127"/>
    </row>
    <row r="2752" spans="5:7" ht="12.75">
      <c r="E2752" s="1127"/>
      <c r="F2752" s="1127"/>
      <c r="G2752" s="1127"/>
    </row>
    <row r="2753" spans="5:7" ht="12.75">
      <c r="E2753" s="1127"/>
      <c r="F2753" s="1127"/>
      <c r="G2753" s="1127"/>
    </row>
    <row r="2754" spans="5:7" ht="12.75">
      <c r="E2754" s="1127"/>
      <c r="F2754" s="1127"/>
      <c r="G2754" s="1127"/>
    </row>
    <row r="2755" spans="5:7" ht="12.75">
      <c r="E2755" s="1127"/>
      <c r="F2755" s="1127"/>
      <c r="G2755" s="1127"/>
    </row>
    <row r="2756" spans="5:7" ht="12.75">
      <c r="E2756" s="1127"/>
      <c r="F2756" s="1127"/>
      <c r="G2756" s="1127"/>
    </row>
    <row r="2757" spans="5:7" ht="12.75">
      <c r="E2757" s="1127"/>
      <c r="F2757" s="1127"/>
      <c r="G2757" s="1127"/>
    </row>
    <row r="2758" spans="5:7" ht="12.75">
      <c r="E2758" s="1127"/>
      <c r="F2758" s="1127"/>
      <c r="G2758" s="1127"/>
    </row>
    <row r="2759" spans="5:7" ht="12.75">
      <c r="E2759" s="1127"/>
      <c r="F2759" s="1127"/>
      <c r="G2759" s="1127"/>
    </row>
    <row r="2760" spans="5:7" ht="12.75">
      <c r="E2760" s="1127"/>
      <c r="F2760" s="1127"/>
      <c r="G2760" s="1127"/>
    </row>
    <row r="2761" spans="5:7" ht="12.75">
      <c r="E2761" s="1127"/>
      <c r="F2761" s="1127"/>
      <c r="G2761" s="1127"/>
    </row>
    <row r="2762" spans="5:7" ht="12.75">
      <c r="E2762" s="1127"/>
      <c r="F2762" s="1127"/>
      <c r="G2762" s="1127"/>
    </row>
    <row r="2763" spans="5:7" ht="12.75">
      <c r="E2763" s="1127"/>
      <c r="F2763" s="1127"/>
      <c r="G2763" s="1127"/>
    </row>
    <row r="2764" spans="5:7" ht="12.75">
      <c r="E2764" s="1127"/>
      <c r="F2764" s="1127"/>
      <c r="G2764" s="1127"/>
    </row>
    <row r="2765" spans="5:7" ht="12.75">
      <c r="E2765" s="1127"/>
      <c r="F2765" s="1127"/>
      <c r="G2765" s="1127"/>
    </row>
    <row r="2766" spans="5:7" ht="12.75">
      <c r="E2766" s="1127"/>
      <c r="F2766" s="1127"/>
      <c r="G2766" s="1127"/>
    </row>
    <row r="2767" spans="5:7" ht="12.75">
      <c r="E2767" s="1127"/>
      <c r="F2767" s="1127"/>
      <c r="G2767" s="1127"/>
    </row>
    <row r="2768" spans="5:7" ht="12.75">
      <c r="E2768" s="1127"/>
      <c r="F2768" s="1127"/>
      <c r="G2768" s="1127"/>
    </row>
    <row r="2769" spans="5:7" ht="12.75">
      <c r="E2769" s="1127"/>
      <c r="F2769" s="1127"/>
      <c r="G2769" s="1127"/>
    </row>
    <row r="2770" spans="5:7" ht="12.75">
      <c r="E2770" s="1127"/>
      <c r="F2770" s="1127"/>
      <c r="G2770" s="1127"/>
    </row>
    <row r="2771" spans="5:7" ht="12.75">
      <c r="E2771" s="1127"/>
      <c r="F2771" s="1127"/>
      <c r="G2771" s="1127"/>
    </row>
    <row r="2772" spans="5:7" ht="12.75">
      <c r="E2772" s="1127"/>
      <c r="F2772" s="1127"/>
      <c r="G2772" s="1127"/>
    </row>
    <row r="2773" spans="5:7" ht="12.75">
      <c r="E2773" s="1127"/>
      <c r="F2773" s="1127"/>
      <c r="G2773" s="1127"/>
    </row>
    <row r="2774" spans="5:7" ht="12.75">
      <c r="E2774" s="1127"/>
      <c r="F2774" s="1127"/>
      <c r="G2774" s="1127"/>
    </row>
    <row r="2775" spans="5:7" ht="12.75">
      <c r="E2775" s="1127"/>
      <c r="F2775" s="1127"/>
      <c r="G2775" s="1127"/>
    </row>
    <row r="2776" spans="5:7" ht="12.75">
      <c r="E2776" s="1127"/>
      <c r="F2776" s="1127"/>
      <c r="G2776" s="1127"/>
    </row>
    <row r="2777" spans="5:7" ht="12.75">
      <c r="E2777" s="1127"/>
      <c r="F2777" s="1127"/>
      <c r="G2777" s="1127"/>
    </row>
    <row r="2778" spans="5:7" ht="12.75">
      <c r="E2778" s="1127"/>
      <c r="F2778" s="1127"/>
      <c r="G2778" s="1127"/>
    </row>
    <row r="2779" spans="5:7" ht="12.75">
      <c r="E2779" s="1127"/>
      <c r="F2779" s="1127"/>
      <c r="G2779" s="1127"/>
    </row>
    <row r="2780" spans="5:7" ht="12.75">
      <c r="E2780" s="1127"/>
      <c r="F2780" s="1127"/>
      <c r="G2780" s="1127"/>
    </row>
    <row r="2781" spans="5:7" ht="12.75">
      <c r="E2781" s="1127"/>
      <c r="F2781" s="1127"/>
      <c r="G2781" s="1127"/>
    </row>
    <row r="2782" spans="5:7" ht="12.75">
      <c r="E2782" s="1127"/>
      <c r="F2782" s="1127"/>
      <c r="G2782" s="1127"/>
    </row>
    <row r="2783" spans="5:7" ht="12.75">
      <c r="E2783" s="1127"/>
      <c r="F2783" s="1127"/>
      <c r="G2783" s="1127"/>
    </row>
    <row r="2784" spans="5:7" ht="12.75">
      <c r="E2784" s="1127"/>
      <c r="F2784" s="1127"/>
      <c r="G2784" s="1127"/>
    </row>
    <row r="2785" spans="5:7" ht="12.75">
      <c r="E2785" s="1127"/>
      <c r="F2785" s="1127"/>
      <c r="G2785" s="1127"/>
    </row>
    <row r="2786" spans="5:7" ht="12.75">
      <c r="E2786" s="1127"/>
      <c r="F2786" s="1127"/>
      <c r="G2786" s="1127"/>
    </row>
    <row r="2787" spans="5:7" ht="12.75">
      <c r="E2787" s="1127"/>
      <c r="F2787" s="1127"/>
      <c r="G2787" s="1127"/>
    </row>
    <row r="2788" spans="5:7" ht="12.75">
      <c r="E2788" s="1127"/>
      <c r="F2788" s="1127"/>
      <c r="G2788" s="1127"/>
    </row>
    <row r="2789" spans="5:7" ht="12.75">
      <c r="E2789" s="1127"/>
      <c r="F2789" s="1127"/>
      <c r="G2789" s="1127"/>
    </row>
    <row r="2790" spans="5:7" ht="12.75">
      <c r="E2790" s="1127"/>
      <c r="F2790" s="1127"/>
      <c r="G2790" s="1127"/>
    </row>
    <row r="2791" spans="5:7" ht="12.75">
      <c r="E2791" s="1127"/>
      <c r="F2791" s="1127"/>
      <c r="G2791" s="1127"/>
    </row>
    <row r="2792" spans="5:7" ht="12.75">
      <c r="E2792" s="1127"/>
      <c r="F2792" s="1127"/>
      <c r="G2792" s="1127"/>
    </row>
    <row r="2793" spans="5:7" ht="12.75">
      <c r="E2793" s="1127"/>
      <c r="F2793" s="1127"/>
      <c r="G2793" s="1127"/>
    </row>
    <row r="2794" spans="5:7" ht="12.75">
      <c r="E2794" s="1127"/>
      <c r="F2794" s="1127"/>
      <c r="G2794" s="1127"/>
    </row>
    <row r="2795" spans="5:7" ht="12.75">
      <c r="E2795" s="1127"/>
      <c r="F2795" s="1127"/>
      <c r="G2795" s="1127"/>
    </row>
    <row r="2796" spans="5:7" ht="12.75">
      <c r="E2796" s="1127"/>
      <c r="F2796" s="1127"/>
      <c r="G2796" s="1127"/>
    </row>
    <row r="2797" spans="5:7" ht="12.75">
      <c r="E2797" s="1127"/>
      <c r="F2797" s="1127"/>
      <c r="G2797" s="1127"/>
    </row>
    <row r="2798" spans="5:7" ht="12.75">
      <c r="E2798" s="1127"/>
      <c r="F2798" s="1127"/>
      <c r="G2798" s="1127"/>
    </row>
    <row r="2799" spans="5:7" ht="12.75">
      <c r="E2799" s="1127"/>
      <c r="F2799" s="1127"/>
      <c r="G2799" s="1127"/>
    </row>
    <row r="2800" spans="5:7" ht="12.75">
      <c r="E2800" s="1127"/>
      <c r="F2800" s="1127"/>
      <c r="G2800" s="1127"/>
    </row>
    <row r="2801" spans="5:7" ht="12.75">
      <c r="E2801" s="1127"/>
      <c r="F2801" s="1127"/>
      <c r="G2801" s="1127"/>
    </row>
    <row r="2802" spans="5:7" ht="12.75">
      <c r="E2802" s="1127"/>
      <c r="F2802" s="1127"/>
      <c r="G2802" s="1127"/>
    </row>
    <row r="2803" spans="5:7" ht="12.75">
      <c r="E2803" s="1127"/>
      <c r="F2803" s="1127"/>
      <c r="G2803" s="1127"/>
    </row>
    <row r="2804" spans="5:7" ht="12.75">
      <c r="E2804" s="1127"/>
      <c r="F2804" s="1127"/>
      <c r="G2804" s="1127"/>
    </row>
    <row r="2805" spans="5:7" ht="12.75">
      <c r="E2805" s="1127"/>
      <c r="F2805" s="1127"/>
      <c r="G2805" s="1127"/>
    </row>
    <row r="2806" spans="5:7" ht="12.75">
      <c r="E2806" s="1127"/>
      <c r="F2806" s="1127"/>
      <c r="G2806" s="1127"/>
    </row>
    <row r="2807" spans="5:7" ht="12.75">
      <c r="E2807" s="1127"/>
      <c r="F2807" s="1127"/>
      <c r="G2807" s="1127"/>
    </row>
    <row r="2808" spans="5:7" ht="12.75">
      <c r="E2808" s="1127"/>
      <c r="F2808" s="1127"/>
      <c r="G2808" s="1127"/>
    </row>
    <row r="2809" spans="5:7" ht="12.75">
      <c r="E2809" s="1127"/>
      <c r="F2809" s="1127"/>
      <c r="G2809" s="1127"/>
    </row>
    <row r="2810" spans="5:7" ht="12.75">
      <c r="E2810" s="1127"/>
      <c r="F2810" s="1127"/>
      <c r="G2810" s="1127"/>
    </row>
    <row r="2811" spans="5:7" ht="12.75">
      <c r="E2811" s="1127"/>
      <c r="F2811" s="1127"/>
      <c r="G2811" s="1127"/>
    </row>
    <row r="2812" spans="5:7" ht="12.75">
      <c r="E2812" s="1127"/>
      <c r="F2812" s="1127"/>
      <c r="G2812" s="1127"/>
    </row>
    <row r="2813" spans="5:7" ht="12.75">
      <c r="E2813" s="1127"/>
      <c r="F2813" s="1127"/>
      <c r="G2813" s="1127"/>
    </row>
    <row r="2814" spans="5:7" ht="12.75">
      <c r="E2814" s="1127"/>
      <c r="F2814" s="1127"/>
      <c r="G2814" s="1127"/>
    </row>
    <row r="2815" spans="5:7" ht="12.75">
      <c r="E2815" s="1127"/>
      <c r="F2815" s="1127"/>
      <c r="G2815" s="1127"/>
    </row>
    <row r="2816" spans="5:7" ht="12.75">
      <c r="E2816" s="1127"/>
      <c r="F2816" s="1127"/>
      <c r="G2816" s="1127"/>
    </row>
    <row r="2817" spans="5:7" ht="12.75">
      <c r="E2817" s="1127"/>
      <c r="F2817" s="1127"/>
      <c r="G2817" s="1127"/>
    </row>
    <row r="2818" spans="5:7" ht="12.75">
      <c r="E2818" s="1127"/>
      <c r="F2818" s="1127"/>
      <c r="G2818" s="1127"/>
    </row>
    <row r="2819" spans="5:7" ht="12.75">
      <c r="E2819" s="1127"/>
      <c r="F2819" s="1127"/>
      <c r="G2819" s="1127"/>
    </row>
    <row r="2820" spans="5:7" ht="12.75">
      <c r="E2820" s="1127"/>
      <c r="F2820" s="1127"/>
      <c r="G2820" s="1127"/>
    </row>
    <row r="2821" spans="5:7" ht="12.75">
      <c r="E2821" s="1127"/>
      <c r="F2821" s="1127"/>
      <c r="G2821" s="1127"/>
    </row>
    <row r="2822" spans="5:7" ht="12.75">
      <c r="E2822" s="1127"/>
      <c r="F2822" s="1127"/>
      <c r="G2822" s="1127"/>
    </row>
    <row r="2823" spans="5:7" ht="12.75">
      <c r="E2823" s="1127"/>
      <c r="F2823" s="1127"/>
      <c r="G2823" s="1127"/>
    </row>
    <row r="2824" spans="5:7" ht="12.75">
      <c r="E2824" s="1127"/>
      <c r="F2824" s="1127"/>
      <c r="G2824" s="1127"/>
    </row>
    <row r="2825" spans="5:7" ht="12.75">
      <c r="E2825" s="1127"/>
      <c r="F2825" s="1127"/>
      <c r="G2825" s="1127"/>
    </row>
    <row r="2826" spans="5:7" ht="12.75">
      <c r="E2826" s="1127"/>
      <c r="F2826" s="1127"/>
      <c r="G2826" s="1127"/>
    </row>
    <row r="2827" spans="5:7" ht="12.75">
      <c r="E2827" s="1127"/>
      <c r="F2827" s="1127"/>
      <c r="G2827" s="1127"/>
    </row>
    <row r="2828" spans="5:7" ht="12.75">
      <c r="E2828" s="1127"/>
      <c r="F2828" s="1127"/>
      <c r="G2828" s="1127"/>
    </row>
    <row r="2829" spans="5:7" ht="12.75">
      <c r="E2829" s="1127"/>
      <c r="F2829" s="1127"/>
      <c r="G2829" s="1127"/>
    </row>
    <row r="2830" spans="5:7" ht="12.75">
      <c r="E2830" s="1127"/>
      <c r="F2830" s="1127"/>
      <c r="G2830" s="1127"/>
    </row>
    <row r="2831" spans="5:7" ht="12.75">
      <c r="E2831" s="1127"/>
      <c r="F2831" s="1127"/>
      <c r="G2831" s="1127"/>
    </row>
    <row r="2832" spans="5:7" ht="12.75">
      <c r="E2832" s="1127"/>
      <c r="F2832" s="1127"/>
      <c r="G2832" s="1127"/>
    </row>
    <row r="2833" spans="5:7" ht="12.75">
      <c r="E2833" s="1127"/>
      <c r="F2833" s="1127"/>
      <c r="G2833" s="1127"/>
    </row>
    <row r="2834" spans="5:7" ht="12.75">
      <c r="E2834" s="1127"/>
      <c r="F2834" s="1127"/>
      <c r="G2834" s="1127"/>
    </row>
    <row r="2835" spans="5:7" ht="12.75">
      <c r="E2835" s="1127"/>
      <c r="F2835" s="1127"/>
      <c r="G2835" s="1127"/>
    </row>
    <row r="2836" spans="5:7" ht="12.75">
      <c r="E2836" s="1127"/>
      <c r="F2836" s="1127"/>
      <c r="G2836" s="1127"/>
    </row>
    <row r="2837" spans="5:7" ht="12.75">
      <c r="E2837" s="1127"/>
      <c r="F2837" s="1127"/>
      <c r="G2837" s="1127"/>
    </row>
    <row r="2838" spans="5:7" ht="12.75">
      <c r="E2838" s="1127"/>
      <c r="F2838" s="1127"/>
      <c r="G2838" s="1127"/>
    </row>
    <row r="2839" spans="5:7" ht="12.75">
      <c r="E2839" s="1127"/>
      <c r="F2839" s="1127"/>
      <c r="G2839" s="1127"/>
    </row>
    <row r="2840" spans="5:7" ht="12.75">
      <c r="E2840" s="1127"/>
      <c r="F2840" s="1127"/>
      <c r="G2840" s="1127"/>
    </row>
    <row r="2841" spans="5:7" ht="12.75">
      <c r="E2841" s="1127"/>
      <c r="F2841" s="1127"/>
      <c r="G2841" s="1127"/>
    </row>
    <row r="2842" spans="5:7" ht="12.75">
      <c r="E2842" s="1127"/>
      <c r="F2842" s="1127"/>
      <c r="G2842" s="1127"/>
    </row>
    <row r="2843" spans="5:7" ht="12.75">
      <c r="E2843" s="1127"/>
      <c r="F2843" s="1127"/>
      <c r="G2843" s="1127"/>
    </row>
    <row r="2844" spans="5:7" ht="12.75">
      <c r="E2844" s="1127"/>
      <c r="F2844" s="1127"/>
      <c r="G2844" s="1127"/>
    </row>
    <row r="2845" spans="5:7" ht="12.75">
      <c r="E2845" s="1127"/>
      <c r="F2845" s="1127"/>
      <c r="G2845" s="1127"/>
    </row>
    <row r="2846" spans="5:7" ht="12.75">
      <c r="E2846" s="1127"/>
      <c r="F2846" s="1127"/>
      <c r="G2846" s="1127"/>
    </row>
    <row r="2847" spans="5:7" ht="12.75">
      <c r="E2847" s="1127"/>
      <c r="F2847" s="1127"/>
      <c r="G2847" s="1127"/>
    </row>
    <row r="2848" spans="5:7" ht="12.75">
      <c r="E2848" s="1127"/>
      <c r="F2848" s="1127"/>
      <c r="G2848" s="1127"/>
    </row>
    <row r="2849" spans="5:7" ht="12.75">
      <c r="E2849" s="1127"/>
      <c r="F2849" s="1127"/>
      <c r="G2849" s="1127"/>
    </row>
    <row r="2850" spans="5:7" ht="12.75">
      <c r="E2850" s="1127"/>
      <c r="F2850" s="1127"/>
      <c r="G2850" s="1127"/>
    </row>
    <row r="2851" spans="5:7" ht="12.75">
      <c r="E2851" s="1127"/>
      <c r="F2851" s="1127"/>
      <c r="G2851" s="1127"/>
    </row>
    <row r="2852" spans="5:7" ht="12.75">
      <c r="E2852" s="1127"/>
      <c r="F2852" s="1127"/>
      <c r="G2852" s="1127"/>
    </row>
    <row r="2853" spans="5:7" ht="12.75">
      <c r="E2853" s="1127"/>
      <c r="F2853" s="1127"/>
      <c r="G2853" s="1127"/>
    </row>
    <row r="2854" spans="5:7" ht="12.75">
      <c r="E2854" s="1127"/>
      <c r="F2854" s="1127"/>
      <c r="G2854" s="1127"/>
    </row>
    <row r="2855" spans="5:7" ht="12.75">
      <c r="E2855" s="1127"/>
      <c r="F2855" s="1127"/>
      <c r="G2855" s="1127"/>
    </row>
    <row r="2856" spans="5:7" ht="12.75">
      <c r="E2856" s="1127"/>
      <c r="F2856" s="1127"/>
      <c r="G2856" s="1127"/>
    </row>
    <row r="2857" spans="5:7" ht="12.75">
      <c r="E2857" s="1127"/>
      <c r="F2857" s="1127"/>
      <c r="G2857" s="1127"/>
    </row>
    <row r="2858" spans="5:7" ht="12.75">
      <c r="E2858" s="1127"/>
      <c r="F2858" s="1127"/>
      <c r="G2858" s="1127"/>
    </row>
    <row r="2859" spans="5:7" ht="12.75">
      <c r="E2859" s="1127"/>
      <c r="F2859" s="1127"/>
      <c r="G2859" s="1127"/>
    </row>
    <row r="2860" spans="5:7" ht="12.75">
      <c r="E2860" s="1127"/>
      <c r="F2860" s="1127"/>
      <c r="G2860" s="1127"/>
    </row>
    <row r="2861" spans="5:7" ht="12.75">
      <c r="E2861" s="1127"/>
      <c r="F2861" s="1127"/>
      <c r="G2861" s="1127"/>
    </row>
    <row r="2862" spans="5:7" ht="12.75">
      <c r="E2862" s="1127"/>
      <c r="F2862" s="1127"/>
      <c r="G2862" s="1127"/>
    </row>
    <row r="2863" spans="5:7" ht="12.75">
      <c r="E2863" s="1127"/>
      <c r="F2863" s="1127"/>
      <c r="G2863" s="1127"/>
    </row>
    <row r="2864" spans="5:7" ht="12.75">
      <c r="E2864" s="1127"/>
      <c r="F2864" s="1127"/>
      <c r="G2864" s="1127"/>
    </row>
    <row r="2865" spans="5:7" ht="12.75">
      <c r="E2865" s="1127"/>
      <c r="F2865" s="1127"/>
      <c r="G2865" s="1127"/>
    </row>
    <row r="2866" spans="5:7" ht="12.75">
      <c r="E2866" s="1127"/>
      <c r="F2866" s="1127"/>
      <c r="G2866" s="1127"/>
    </row>
    <row r="2867" spans="5:7" ht="12.75">
      <c r="E2867" s="1127"/>
      <c r="F2867" s="1127"/>
      <c r="G2867" s="1127"/>
    </row>
    <row r="2868" spans="5:7" ht="12.75">
      <c r="E2868" s="1127"/>
      <c r="F2868" s="1127"/>
      <c r="G2868" s="1127"/>
    </row>
    <row r="2869" spans="5:7" ht="12.75">
      <c r="E2869" s="1127"/>
      <c r="F2869" s="1127"/>
      <c r="G2869" s="1127"/>
    </row>
    <row r="2870" spans="5:7" ht="12.75">
      <c r="E2870" s="1127"/>
      <c r="F2870" s="1127"/>
      <c r="G2870" s="1127"/>
    </row>
    <row r="2871" spans="5:7" ht="12.75">
      <c r="E2871" s="1127"/>
      <c r="F2871" s="1127"/>
      <c r="G2871" s="1127"/>
    </row>
    <row r="2872" spans="5:7" ht="12.75">
      <c r="E2872" s="1127"/>
      <c r="F2872" s="1127"/>
      <c r="G2872" s="1127"/>
    </row>
    <row r="2873" spans="5:7" ht="12.75">
      <c r="E2873" s="1127"/>
      <c r="F2873" s="1127"/>
      <c r="G2873" s="1127"/>
    </row>
    <row r="2874" spans="5:7" ht="12.75">
      <c r="E2874" s="1127"/>
      <c r="F2874" s="1127"/>
      <c r="G2874" s="1127"/>
    </row>
    <row r="2875" spans="5:7" ht="12.75">
      <c r="E2875" s="1127"/>
      <c r="F2875" s="1127"/>
      <c r="G2875" s="1127"/>
    </row>
    <row r="2876" spans="5:7" ht="12.75">
      <c r="E2876" s="1127"/>
      <c r="F2876" s="1127"/>
      <c r="G2876" s="1127"/>
    </row>
    <row r="2877" spans="5:7" ht="12.75">
      <c r="E2877" s="1127"/>
      <c r="F2877" s="1127"/>
      <c r="G2877" s="1127"/>
    </row>
    <row r="2878" spans="5:7" ht="12.75">
      <c r="E2878" s="1127"/>
      <c r="F2878" s="1127"/>
      <c r="G2878" s="1127"/>
    </row>
    <row r="2879" spans="5:7" ht="12.75">
      <c r="E2879" s="1127"/>
      <c r="F2879" s="1127"/>
      <c r="G2879" s="1127"/>
    </row>
    <row r="2880" spans="5:7" ht="12.75">
      <c r="E2880" s="1127"/>
      <c r="F2880" s="1127"/>
      <c r="G2880" s="1127"/>
    </row>
    <row r="2881" spans="5:7" ht="12.75">
      <c r="E2881" s="1127"/>
      <c r="F2881" s="1127"/>
      <c r="G2881" s="1127"/>
    </row>
    <row r="2882" spans="5:7" ht="12.75">
      <c r="E2882" s="1127"/>
      <c r="F2882" s="1127"/>
      <c r="G2882" s="1127"/>
    </row>
    <row r="2883" spans="5:7" ht="12.75">
      <c r="E2883" s="1127"/>
      <c r="F2883" s="1127"/>
      <c r="G2883" s="1127"/>
    </row>
    <row r="2884" spans="5:7" ht="12.75">
      <c r="E2884" s="1127"/>
      <c r="F2884" s="1127"/>
      <c r="G2884" s="1127"/>
    </row>
    <row r="2885" spans="5:7" ht="12.75">
      <c r="E2885" s="1127"/>
      <c r="F2885" s="1127"/>
      <c r="G2885" s="1127"/>
    </row>
    <row r="2886" spans="5:7" ht="12.75">
      <c r="E2886" s="1127"/>
      <c r="F2886" s="1127"/>
      <c r="G2886" s="1127"/>
    </row>
    <row r="2887" spans="5:7" ht="12.75">
      <c r="E2887" s="1127"/>
      <c r="F2887" s="1127"/>
      <c r="G2887" s="1127"/>
    </row>
    <row r="2888" spans="5:7" ht="12.75">
      <c r="E2888" s="1127"/>
      <c r="F2888" s="1127"/>
      <c r="G2888" s="1127"/>
    </row>
    <row r="2889" spans="5:7" ht="12.75">
      <c r="E2889" s="1127"/>
      <c r="F2889" s="1127"/>
      <c r="G2889" s="1127"/>
    </row>
    <row r="2890" spans="5:7" ht="12.75">
      <c r="E2890" s="1127"/>
      <c r="F2890" s="1127"/>
      <c r="G2890" s="1127"/>
    </row>
    <row r="2891" spans="5:7" ht="12.75">
      <c r="E2891" s="1127"/>
      <c r="F2891" s="1127"/>
      <c r="G2891" s="1127"/>
    </row>
    <row r="2892" spans="5:7" ht="12.75">
      <c r="E2892" s="1127"/>
      <c r="F2892" s="1127"/>
      <c r="G2892" s="1127"/>
    </row>
    <row r="2893" spans="5:7" ht="12.75">
      <c r="E2893" s="1127"/>
      <c r="F2893" s="1127"/>
      <c r="G2893" s="1127"/>
    </row>
    <row r="2894" spans="5:7" ht="12.75">
      <c r="E2894" s="1127"/>
      <c r="F2894" s="1127"/>
      <c r="G2894" s="1127"/>
    </row>
    <row r="2895" spans="5:7" ht="12.75">
      <c r="E2895" s="1127"/>
      <c r="F2895" s="1127"/>
      <c r="G2895" s="1127"/>
    </row>
    <row r="2896" spans="5:7" ht="12.75">
      <c r="E2896" s="1127"/>
      <c r="F2896" s="1127"/>
      <c r="G2896" s="1127"/>
    </row>
    <row r="2897" spans="5:7" ht="12.75">
      <c r="E2897" s="1127"/>
      <c r="F2897" s="1127"/>
      <c r="G2897" s="1127"/>
    </row>
    <row r="2898" spans="5:7" ht="12.75">
      <c r="E2898" s="1127"/>
      <c r="F2898" s="1127"/>
      <c r="G2898" s="1127"/>
    </row>
    <row r="2899" spans="5:7" ht="12.75">
      <c r="E2899" s="1127"/>
      <c r="F2899" s="1127"/>
      <c r="G2899" s="1127"/>
    </row>
    <row r="2900" spans="5:7" ht="12.75">
      <c r="E2900" s="1127"/>
      <c r="F2900" s="1127"/>
      <c r="G2900" s="1127"/>
    </row>
    <row r="2901" spans="5:7" ht="12.75">
      <c r="E2901" s="1127"/>
      <c r="F2901" s="1127"/>
      <c r="G2901" s="1127"/>
    </row>
    <row r="2902" spans="5:7" ht="12.75">
      <c r="E2902" s="1127"/>
      <c r="F2902" s="1127"/>
      <c r="G2902" s="1127"/>
    </row>
    <row r="2903" spans="5:7" ht="12.75">
      <c r="E2903" s="1127"/>
      <c r="F2903" s="1127"/>
      <c r="G2903" s="1127"/>
    </row>
    <row r="2904" spans="5:7" ht="12.75">
      <c r="E2904" s="1127"/>
      <c r="F2904" s="1127"/>
      <c r="G2904" s="1127"/>
    </row>
    <row r="2905" spans="5:7" ht="12.75">
      <c r="E2905" s="1127"/>
      <c r="F2905" s="1127"/>
      <c r="G2905" s="1127"/>
    </row>
    <row r="2906" spans="5:7" ht="12.75">
      <c r="E2906" s="1127"/>
      <c r="F2906" s="1127"/>
      <c r="G2906" s="1127"/>
    </row>
    <row r="2907" spans="5:7" ht="12.75">
      <c r="E2907" s="1127"/>
      <c r="F2907" s="1127"/>
      <c r="G2907" s="1127"/>
    </row>
    <row r="2908" spans="5:7" ht="12.75">
      <c r="E2908" s="1127"/>
      <c r="F2908" s="1127"/>
      <c r="G2908" s="1127"/>
    </row>
    <row r="2909" spans="5:7" ht="12.75">
      <c r="E2909" s="1127"/>
      <c r="F2909" s="1127"/>
      <c r="G2909" s="1127"/>
    </row>
    <row r="2910" spans="5:7" ht="12.75">
      <c r="E2910" s="1127"/>
      <c r="F2910" s="1127"/>
      <c r="G2910" s="1127"/>
    </row>
    <row r="2911" spans="5:7" ht="12.75">
      <c r="E2911" s="1127"/>
      <c r="F2911" s="1127"/>
      <c r="G2911" s="1127"/>
    </row>
    <row r="2912" spans="5:7" ht="12.75">
      <c r="E2912" s="1127"/>
      <c r="F2912" s="1127"/>
      <c r="G2912" s="1127"/>
    </row>
    <row r="2913" spans="5:7" ht="12.75">
      <c r="E2913" s="1127"/>
      <c r="F2913" s="1127"/>
      <c r="G2913" s="1127"/>
    </row>
    <row r="2914" spans="5:7" ht="12.75">
      <c r="E2914" s="1127"/>
      <c r="F2914" s="1127"/>
      <c r="G2914" s="1127"/>
    </row>
    <row r="2915" spans="5:7" ht="12.75">
      <c r="E2915" s="1127"/>
      <c r="F2915" s="1127"/>
      <c r="G2915" s="1127"/>
    </row>
    <row r="2916" spans="5:7" ht="12.75">
      <c r="E2916" s="1127"/>
      <c r="F2916" s="1127"/>
      <c r="G2916" s="1127"/>
    </row>
    <row r="2917" spans="5:7" ht="12.75">
      <c r="E2917" s="1127"/>
      <c r="F2917" s="1127"/>
      <c r="G2917" s="1127"/>
    </row>
    <row r="2918" spans="5:7" ht="12.75">
      <c r="E2918" s="1127"/>
      <c r="F2918" s="1127"/>
      <c r="G2918" s="1127"/>
    </row>
    <row r="2919" spans="5:7" ht="12.75">
      <c r="E2919" s="1127"/>
      <c r="F2919" s="1127"/>
      <c r="G2919" s="1127"/>
    </row>
    <row r="2920" spans="5:7" ht="12.75">
      <c r="E2920" s="1127"/>
      <c r="F2920" s="1127"/>
      <c r="G2920" s="1127"/>
    </row>
    <row r="2921" spans="5:7" ht="12.75">
      <c r="E2921" s="1127"/>
      <c r="F2921" s="1127"/>
      <c r="G2921" s="1127"/>
    </row>
    <row r="2922" spans="5:7" ht="12.75">
      <c r="E2922" s="1127"/>
      <c r="F2922" s="1127"/>
      <c r="G2922" s="1127"/>
    </row>
    <row r="2923" spans="5:7" ht="12.75">
      <c r="E2923" s="1127"/>
      <c r="F2923" s="1127"/>
      <c r="G2923" s="1127"/>
    </row>
    <row r="2924" spans="5:7" ht="12.75">
      <c r="E2924" s="1127"/>
      <c r="F2924" s="1127"/>
      <c r="G2924" s="1127"/>
    </row>
    <row r="2925" spans="5:7" ht="12.75">
      <c r="E2925" s="1127"/>
      <c r="F2925" s="1127"/>
      <c r="G2925" s="1127"/>
    </row>
    <row r="2926" spans="5:7" ht="12.75">
      <c r="E2926" s="1127"/>
      <c r="F2926" s="1127"/>
      <c r="G2926" s="1127"/>
    </row>
    <row r="2927" spans="5:7" ht="12.75">
      <c r="E2927" s="1127"/>
      <c r="F2927" s="1127"/>
      <c r="G2927" s="1127"/>
    </row>
    <row r="2928" spans="5:7" ht="12.75">
      <c r="E2928" s="1127"/>
      <c r="F2928" s="1127"/>
      <c r="G2928" s="1127"/>
    </row>
    <row r="2929" spans="5:7" ht="12.75">
      <c r="E2929" s="1127"/>
      <c r="F2929" s="1127"/>
      <c r="G2929" s="1127"/>
    </row>
    <row r="2930" spans="5:7" ht="12.75">
      <c r="E2930" s="1127"/>
      <c r="F2930" s="1127"/>
      <c r="G2930" s="1127"/>
    </row>
    <row r="2931" spans="5:7" ht="12.75">
      <c r="E2931" s="1127"/>
      <c r="F2931" s="1127"/>
      <c r="G2931" s="1127"/>
    </row>
    <row r="2932" spans="5:7" ht="12.75">
      <c r="E2932" s="1127"/>
      <c r="F2932" s="1127"/>
      <c r="G2932" s="1127"/>
    </row>
    <row r="2933" spans="5:7" ht="12.75">
      <c r="E2933" s="1127"/>
      <c r="F2933" s="1127"/>
      <c r="G2933" s="1127"/>
    </row>
    <row r="2934" spans="5:7" ht="12.75">
      <c r="E2934" s="1127"/>
      <c r="F2934" s="1127"/>
      <c r="G2934" s="1127"/>
    </row>
    <row r="2935" spans="5:7" ht="12.75">
      <c r="E2935" s="1127"/>
      <c r="F2935" s="1127"/>
      <c r="G2935" s="1127"/>
    </row>
    <row r="2936" spans="5:7" ht="12.75">
      <c r="E2936" s="1127"/>
      <c r="F2936" s="1127"/>
      <c r="G2936" s="1127"/>
    </row>
    <row r="2937" spans="5:7" ht="12.75">
      <c r="E2937" s="1127"/>
      <c r="F2937" s="1127"/>
      <c r="G2937" s="1127"/>
    </row>
    <row r="2938" spans="5:7" ht="12.75">
      <c r="E2938" s="1127"/>
      <c r="F2938" s="1127"/>
      <c r="G2938" s="1127"/>
    </row>
    <row r="2939" spans="5:7" ht="12.75">
      <c r="E2939" s="1127"/>
      <c r="F2939" s="1127"/>
      <c r="G2939" s="1127"/>
    </row>
    <row r="2940" spans="5:7" ht="12.75">
      <c r="E2940" s="1127"/>
      <c r="F2940" s="1127"/>
      <c r="G2940" s="1127"/>
    </row>
    <row r="2941" spans="5:7" ht="12.75">
      <c r="E2941" s="1127"/>
      <c r="F2941" s="1127"/>
      <c r="G2941" s="1127"/>
    </row>
    <row r="2942" spans="5:7" ht="12.75">
      <c r="E2942" s="1127"/>
      <c r="F2942" s="1127"/>
      <c r="G2942" s="1127"/>
    </row>
    <row r="2943" spans="5:7" ht="12.75">
      <c r="E2943" s="1127"/>
      <c r="F2943" s="1127"/>
      <c r="G2943" s="1127"/>
    </row>
    <row r="2944" spans="5:7" ht="12.75">
      <c r="E2944" s="1127"/>
      <c r="F2944" s="1127"/>
      <c r="G2944" s="1127"/>
    </row>
    <row r="2945" spans="5:7" ht="12.75">
      <c r="E2945" s="1127"/>
      <c r="F2945" s="1127"/>
      <c r="G2945" s="1127"/>
    </row>
    <row r="2946" spans="5:7" ht="12.75">
      <c r="E2946" s="1127"/>
      <c r="F2946" s="1127"/>
      <c r="G2946" s="1127"/>
    </row>
    <row r="2947" spans="5:7" ht="12.75">
      <c r="E2947" s="1127"/>
      <c r="F2947" s="1127"/>
      <c r="G2947" s="1127"/>
    </row>
    <row r="2948" spans="5:7" ht="12.75">
      <c r="E2948" s="1127"/>
      <c r="F2948" s="1127"/>
      <c r="G2948" s="1127"/>
    </row>
    <row r="2949" spans="5:7" ht="12.75">
      <c r="E2949" s="1127"/>
      <c r="F2949" s="1127"/>
      <c r="G2949" s="1127"/>
    </row>
    <row r="2950" spans="5:7" ht="12.75">
      <c r="E2950" s="1127"/>
      <c r="F2950" s="1127"/>
      <c r="G2950" s="1127"/>
    </row>
    <row r="2951" spans="5:7" ht="12.75">
      <c r="E2951" s="1127"/>
      <c r="F2951" s="1127"/>
      <c r="G2951" s="1127"/>
    </row>
    <row r="2952" spans="5:7" ht="12.75">
      <c r="E2952" s="1127"/>
      <c r="F2952" s="1127"/>
      <c r="G2952" s="1127"/>
    </row>
    <row r="2953" spans="5:7" ht="12.75">
      <c r="E2953" s="1127"/>
      <c r="F2953" s="1127"/>
      <c r="G2953" s="1127"/>
    </row>
    <row r="2954" spans="5:7" ht="12.75">
      <c r="E2954" s="1127"/>
      <c r="F2954" s="1127"/>
      <c r="G2954" s="1127"/>
    </row>
    <row r="2955" spans="5:7" ht="12.75">
      <c r="E2955" s="1127"/>
      <c r="F2955" s="1127"/>
      <c r="G2955" s="1127"/>
    </row>
    <row r="2956" spans="5:7" ht="12.75">
      <c r="E2956" s="1127"/>
      <c r="F2956" s="1127"/>
      <c r="G2956" s="1127"/>
    </row>
    <row r="2957" spans="5:7" ht="12.75">
      <c r="E2957" s="1127"/>
      <c r="F2957" s="1127"/>
      <c r="G2957" s="1127"/>
    </row>
    <row r="2958" spans="5:7" ht="12.75">
      <c r="E2958" s="1127"/>
      <c r="F2958" s="1127"/>
      <c r="G2958" s="1127"/>
    </row>
    <row r="2959" spans="5:7" ht="12.75">
      <c r="E2959" s="1127"/>
      <c r="F2959" s="1127"/>
      <c r="G2959" s="1127"/>
    </row>
    <row r="2960" spans="5:7" ht="12.75">
      <c r="E2960" s="1127"/>
      <c r="F2960" s="1127"/>
      <c r="G2960" s="1127"/>
    </row>
    <row r="2961" spans="5:7" ht="12.75">
      <c r="E2961" s="1127"/>
      <c r="F2961" s="1127"/>
      <c r="G2961" s="1127"/>
    </row>
    <row r="2962" spans="5:7" ht="12.75">
      <c r="E2962" s="1127"/>
      <c r="F2962" s="1127"/>
      <c r="G2962" s="1127"/>
    </row>
    <row r="2963" spans="5:7" ht="12.75">
      <c r="E2963" s="1127"/>
      <c r="F2963" s="1127"/>
      <c r="G2963" s="1127"/>
    </row>
    <row r="2964" spans="5:7" ht="12.75">
      <c r="E2964" s="1127"/>
      <c r="F2964" s="1127"/>
      <c r="G2964" s="1127"/>
    </row>
    <row r="2965" spans="5:7" ht="12.75">
      <c r="E2965" s="1127"/>
      <c r="F2965" s="1127"/>
      <c r="G2965" s="1127"/>
    </row>
    <row r="2966" spans="5:7" ht="12.75">
      <c r="E2966" s="1127"/>
      <c r="F2966" s="1127"/>
      <c r="G2966" s="1127"/>
    </row>
    <row r="2967" spans="5:7" ht="12.75">
      <c r="E2967" s="1127"/>
      <c r="F2967" s="1127"/>
      <c r="G2967" s="1127"/>
    </row>
    <row r="2968" spans="5:7" ht="12.75">
      <c r="E2968" s="1127"/>
      <c r="F2968" s="1127"/>
      <c r="G2968" s="1127"/>
    </row>
    <row r="2969" spans="5:7" ht="12.75">
      <c r="E2969" s="1127"/>
      <c r="F2969" s="1127"/>
      <c r="G2969" s="1127"/>
    </row>
    <row r="2970" spans="5:7" ht="12.75">
      <c r="E2970" s="1127"/>
      <c r="F2970" s="1127"/>
      <c r="G2970" s="1127"/>
    </row>
    <row r="2971" spans="5:7" ht="12.75">
      <c r="E2971" s="1127"/>
      <c r="F2971" s="1127"/>
      <c r="G2971" s="1127"/>
    </row>
    <row r="2972" spans="5:7" ht="12.75">
      <c r="E2972" s="1127"/>
      <c r="F2972" s="1127"/>
      <c r="G2972" s="1127"/>
    </row>
    <row r="2973" spans="5:7" ht="12.75">
      <c r="E2973" s="1127"/>
      <c r="F2973" s="1127"/>
      <c r="G2973" s="1127"/>
    </row>
    <row r="2974" spans="5:7" ht="12.75">
      <c r="E2974" s="1127"/>
      <c r="F2974" s="1127"/>
      <c r="G2974" s="1127"/>
    </row>
    <row r="2975" spans="5:7" ht="12.75">
      <c r="E2975" s="1127"/>
      <c r="F2975" s="1127"/>
      <c r="G2975" s="1127"/>
    </row>
    <row r="2976" spans="5:7" ht="12.75">
      <c r="E2976" s="1127"/>
      <c r="F2976" s="1127"/>
      <c r="G2976" s="1127"/>
    </row>
    <row r="2977" spans="5:7" ht="12.75">
      <c r="E2977" s="1127"/>
      <c r="F2977" s="1127"/>
      <c r="G2977" s="1127"/>
    </row>
    <row r="2978" spans="5:7" ht="12.75">
      <c r="E2978" s="1127"/>
      <c r="F2978" s="1127"/>
      <c r="G2978" s="1127"/>
    </row>
    <row r="2979" spans="5:7" ht="12.75">
      <c r="E2979" s="1127"/>
      <c r="F2979" s="1127"/>
      <c r="G2979" s="1127"/>
    </row>
    <row r="2980" spans="5:7" ht="12.75">
      <c r="E2980" s="1127"/>
      <c r="F2980" s="1127"/>
      <c r="G2980" s="1127"/>
    </row>
    <row r="2981" spans="5:7" ht="12.75">
      <c r="E2981" s="1127"/>
      <c r="F2981" s="1127"/>
      <c r="G2981" s="1127"/>
    </row>
    <row r="2982" spans="5:7" ht="12.75">
      <c r="E2982" s="1127"/>
      <c r="F2982" s="1127"/>
      <c r="G2982" s="1127"/>
    </row>
    <row r="2983" spans="5:7" ht="12.75">
      <c r="E2983" s="1127"/>
      <c r="F2983" s="1127"/>
      <c r="G2983" s="1127"/>
    </row>
    <row r="2984" spans="5:7" ht="12.75">
      <c r="E2984" s="1127"/>
      <c r="F2984" s="1127"/>
      <c r="G2984" s="1127"/>
    </row>
    <row r="2985" spans="5:7" ht="12.75">
      <c r="E2985" s="1127"/>
      <c r="F2985" s="1127"/>
      <c r="G2985" s="1127"/>
    </row>
    <row r="2986" spans="5:7" ht="12.75">
      <c r="E2986" s="1127"/>
      <c r="F2986" s="1127"/>
      <c r="G2986" s="1127"/>
    </row>
    <row r="2987" spans="5:7" ht="12.75">
      <c r="E2987" s="1127"/>
      <c r="F2987" s="1127"/>
      <c r="G2987" s="1127"/>
    </row>
    <row r="2988" spans="5:7" ht="12.75">
      <c r="E2988" s="1127"/>
      <c r="F2988" s="1127"/>
      <c r="G2988" s="1127"/>
    </row>
    <row r="2989" spans="5:7" ht="12.75">
      <c r="E2989" s="1127"/>
      <c r="F2989" s="1127"/>
      <c r="G2989" s="1127"/>
    </row>
    <row r="2990" spans="5:7" ht="12.75">
      <c r="E2990" s="1127"/>
      <c r="F2990" s="1127"/>
      <c r="G2990" s="1127"/>
    </row>
    <row r="2991" spans="5:7" ht="12.75">
      <c r="E2991" s="1127"/>
      <c r="F2991" s="1127"/>
      <c r="G2991" s="1127"/>
    </row>
    <row r="2992" spans="5:7" ht="12.75">
      <c r="E2992" s="1127"/>
      <c r="F2992" s="1127"/>
      <c r="G2992" s="1127"/>
    </row>
    <row r="2993" spans="5:7" ht="12.75">
      <c r="E2993" s="1127"/>
      <c r="F2993" s="1127"/>
      <c r="G2993" s="1127"/>
    </row>
    <row r="2994" spans="5:7" ht="12.75">
      <c r="E2994" s="1127"/>
      <c r="F2994" s="1127"/>
      <c r="G2994" s="1127"/>
    </row>
    <row r="2995" spans="5:7" ht="12.75">
      <c r="E2995" s="1127"/>
      <c r="F2995" s="1127"/>
      <c r="G2995" s="1127"/>
    </row>
    <row r="2996" spans="5:7" ht="12.75">
      <c r="E2996" s="1127"/>
      <c r="F2996" s="1127"/>
      <c r="G2996" s="1127"/>
    </row>
    <row r="2997" spans="5:7" ht="12.75">
      <c r="E2997" s="1127"/>
      <c r="F2997" s="1127"/>
      <c r="G2997" s="1127"/>
    </row>
    <row r="2998" spans="5:7" ht="12.75">
      <c r="E2998" s="1127"/>
      <c r="F2998" s="1127"/>
      <c r="G2998" s="1127"/>
    </row>
    <row r="2999" spans="5:7" ht="12.75">
      <c r="E2999" s="1127"/>
      <c r="F2999" s="1127"/>
      <c r="G2999" s="1127"/>
    </row>
    <row r="3000" spans="5:7" ht="12.75">
      <c r="E3000" s="1127"/>
      <c r="F3000" s="1127"/>
      <c r="G3000" s="1127"/>
    </row>
    <row r="3001" spans="5:7" ht="12.75">
      <c r="E3001" s="1127"/>
      <c r="F3001" s="1127"/>
      <c r="G3001" s="1127"/>
    </row>
    <row r="3002" spans="5:7" ht="12.75">
      <c r="E3002" s="1127"/>
      <c r="F3002" s="1127"/>
      <c r="G3002" s="1127"/>
    </row>
    <row r="3003" spans="5:7" ht="12.75">
      <c r="E3003" s="1127"/>
      <c r="F3003" s="1127"/>
      <c r="G3003" s="1127"/>
    </row>
    <row r="3004" spans="5:7" ht="12.75">
      <c r="E3004" s="1127"/>
      <c r="F3004" s="1127"/>
      <c r="G3004" s="1127"/>
    </row>
    <row r="3005" spans="5:7" ht="12.75">
      <c r="E3005" s="1127"/>
      <c r="F3005" s="1127"/>
      <c r="G3005" s="1127"/>
    </row>
    <row r="3006" spans="5:7" ht="12.75">
      <c r="E3006" s="1127"/>
      <c r="F3006" s="1127"/>
      <c r="G3006" s="1127"/>
    </row>
    <row r="3007" spans="5:7" ht="12.75">
      <c r="E3007" s="1127"/>
      <c r="F3007" s="1127"/>
      <c r="G3007" s="1127"/>
    </row>
    <row r="3008" spans="5:7" ht="12.75">
      <c r="E3008" s="1127"/>
      <c r="F3008" s="1127"/>
      <c r="G3008" s="1127"/>
    </row>
    <row r="3009" spans="5:7" ht="12.75">
      <c r="E3009" s="1127"/>
      <c r="F3009" s="1127"/>
      <c r="G3009" s="1127"/>
    </row>
    <row r="3010" spans="5:7" ht="12.75">
      <c r="E3010" s="1127"/>
      <c r="F3010" s="1127"/>
      <c r="G3010" s="1127"/>
    </row>
    <row r="3011" spans="5:7" ht="12.75">
      <c r="E3011" s="1127"/>
      <c r="F3011" s="1127"/>
      <c r="G3011" s="1127"/>
    </row>
    <row r="3012" spans="5:7" ht="12.75">
      <c r="E3012" s="1127"/>
      <c r="F3012" s="1127"/>
      <c r="G3012" s="1127"/>
    </row>
    <row r="3013" spans="5:7" ht="12.75">
      <c r="E3013" s="1127"/>
      <c r="F3013" s="1127"/>
      <c r="G3013" s="1127"/>
    </row>
    <row r="3014" spans="5:7" ht="12.75">
      <c r="E3014" s="1127"/>
      <c r="F3014" s="1127"/>
      <c r="G3014" s="1127"/>
    </row>
    <row r="3015" spans="5:7" ht="12.75">
      <c r="E3015" s="1127"/>
      <c r="F3015" s="1127"/>
      <c r="G3015" s="1127"/>
    </row>
    <row r="3016" spans="5:7" ht="12.75">
      <c r="E3016" s="1127"/>
      <c r="F3016" s="1127"/>
      <c r="G3016" s="1127"/>
    </row>
    <row r="3017" spans="5:7" ht="12.75">
      <c r="E3017" s="1127"/>
      <c r="F3017" s="1127"/>
      <c r="G3017" s="1127"/>
    </row>
    <row r="3018" spans="5:7" ht="12.75">
      <c r="E3018" s="1127"/>
      <c r="F3018" s="1127"/>
      <c r="G3018" s="1127"/>
    </row>
    <row r="3019" spans="5:7" ht="12.75">
      <c r="E3019" s="1127"/>
      <c r="F3019" s="1127"/>
      <c r="G3019" s="1127"/>
    </row>
    <row r="3020" spans="5:7" ht="12.75">
      <c r="E3020" s="1127"/>
      <c r="F3020" s="1127"/>
      <c r="G3020" s="1127"/>
    </row>
    <row r="3021" spans="5:7" ht="12.75">
      <c r="E3021" s="1127"/>
      <c r="F3021" s="1127"/>
      <c r="G3021" s="1127"/>
    </row>
    <row r="3022" spans="5:7" ht="12.75">
      <c r="E3022" s="1127"/>
      <c r="F3022" s="1127"/>
      <c r="G3022" s="1127"/>
    </row>
    <row r="3023" spans="5:7" ht="12.75">
      <c r="E3023" s="1127"/>
      <c r="F3023" s="1127"/>
      <c r="G3023" s="1127"/>
    </row>
    <row r="3024" spans="5:7" ht="12.75">
      <c r="E3024" s="1127"/>
      <c r="F3024" s="1127"/>
      <c r="G3024" s="1127"/>
    </row>
    <row r="3025" spans="5:7" ht="12.75">
      <c r="E3025" s="1127"/>
      <c r="F3025" s="1127"/>
      <c r="G3025" s="1127"/>
    </row>
    <row r="3026" spans="5:7" ht="12.75">
      <c r="E3026" s="1127"/>
      <c r="F3026" s="1127"/>
      <c r="G3026" s="1127"/>
    </row>
    <row r="3027" spans="5:7" ht="12.75">
      <c r="E3027" s="1127"/>
      <c r="F3027" s="1127"/>
      <c r="G3027" s="1127"/>
    </row>
    <row r="3028" spans="5:7" ht="12.75">
      <c r="E3028" s="1127"/>
      <c r="F3028" s="1127"/>
      <c r="G3028" s="1127"/>
    </row>
    <row r="3029" spans="5:7" ht="12.75">
      <c r="E3029" s="1127"/>
      <c r="F3029" s="1127"/>
      <c r="G3029" s="1127"/>
    </row>
    <row r="3030" spans="5:7" ht="12.75">
      <c r="E3030" s="1127"/>
      <c r="F3030" s="1127"/>
      <c r="G3030" s="1127"/>
    </row>
    <row r="3031" spans="5:7" ht="12.75">
      <c r="E3031" s="1127"/>
      <c r="F3031" s="1127"/>
      <c r="G3031" s="1127"/>
    </row>
    <row r="3032" spans="5:7" ht="12.75">
      <c r="E3032" s="1127"/>
      <c r="F3032" s="1127"/>
      <c r="G3032" s="1127"/>
    </row>
    <row r="3033" spans="5:7" ht="12.75">
      <c r="E3033" s="1127"/>
      <c r="F3033" s="1127"/>
      <c r="G3033" s="1127"/>
    </row>
    <row r="3034" spans="5:7" ht="12.75">
      <c r="E3034" s="1127"/>
      <c r="F3034" s="1127"/>
      <c r="G3034" s="1127"/>
    </row>
    <row r="3035" spans="5:7" ht="12.75">
      <c r="E3035" s="1127"/>
      <c r="F3035" s="1127"/>
      <c r="G3035" s="1127"/>
    </row>
    <row r="3036" spans="5:7" ht="12.75">
      <c r="E3036" s="1127"/>
      <c r="F3036" s="1127"/>
      <c r="G3036" s="1127"/>
    </row>
    <row r="3037" spans="5:7" ht="12.75">
      <c r="E3037" s="1127"/>
      <c r="F3037" s="1127"/>
      <c r="G3037" s="1127"/>
    </row>
    <row r="3038" spans="5:7" ht="12.75">
      <c r="E3038" s="1127"/>
      <c r="F3038" s="1127"/>
      <c r="G3038" s="1127"/>
    </row>
    <row r="3039" spans="5:7" ht="12.75">
      <c r="E3039" s="1127"/>
      <c r="F3039" s="1127"/>
      <c r="G3039" s="1127"/>
    </row>
    <row r="3040" spans="5:7" ht="12.75">
      <c r="E3040" s="1127"/>
      <c r="F3040" s="1127"/>
      <c r="G3040" s="1127"/>
    </row>
    <row r="3041" spans="5:7" ht="12.75">
      <c r="E3041" s="1127"/>
      <c r="F3041" s="1127"/>
      <c r="G3041" s="1127"/>
    </row>
    <row r="3042" spans="5:7" ht="12.75">
      <c r="E3042" s="1127"/>
      <c r="F3042" s="1127"/>
      <c r="G3042" s="1127"/>
    </row>
    <row r="3043" spans="5:7" ht="12.75">
      <c r="E3043" s="1127"/>
      <c r="F3043" s="1127"/>
      <c r="G3043" s="1127"/>
    </row>
    <row r="3044" spans="5:7" ht="12.75">
      <c r="E3044" s="1127"/>
      <c r="F3044" s="1127"/>
      <c r="G3044" s="1127"/>
    </row>
    <row r="3045" spans="5:7" ht="12.75">
      <c r="E3045" s="1127"/>
      <c r="F3045" s="1127"/>
      <c r="G3045" s="1127"/>
    </row>
    <row r="3046" spans="5:7" ht="12.75">
      <c r="E3046" s="1127"/>
      <c r="F3046" s="1127"/>
      <c r="G3046" s="1127"/>
    </row>
    <row r="3047" spans="5:7" ht="12.75">
      <c r="E3047" s="1127"/>
      <c r="F3047" s="1127"/>
      <c r="G3047" s="1127"/>
    </row>
    <row r="3048" spans="5:7" ht="12.75">
      <c r="E3048" s="1127"/>
      <c r="F3048" s="1127"/>
      <c r="G3048" s="1127"/>
    </row>
    <row r="3049" spans="5:7" ht="12.75">
      <c r="E3049" s="1127"/>
      <c r="F3049" s="1127"/>
      <c r="G3049" s="1127"/>
    </row>
    <row r="3050" spans="5:7" ht="12.75">
      <c r="E3050" s="1127"/>
      <c r="F3050" s="1127"/>
      <c r="G3050" s="1127"/>
    </row>
    <row r="3051" spans="5:7" ht="12.75">
      <c r="E3051" s="1127"/>
      <c r="F3051" s="1127"/>
      <c r="G3051" s="1127"/>
    </row>
    <row r="3052" spans="5:7" ht="12.75">
      <c r="E3052" s="1127"/>
      <c r="F3052" s="1127"/>
      <c r="G3052" s="1127"/>
    </row>
    <row r="3053" spans="5:7" ht="12.75">
      <c r="E3053" s="1127"/>
      <c r="F3053" s="1127"/>
      <c r="G3053" s="1127"/>
    </row>
    <row r="3054" spans="5:7" ht="12.75">
      <c r="E3054" s="1127"/>
      <c r="F3054" s="1127"/>
      <c r="G3054" s="1127"/>
    </row>
    <row r="3055" spans="5:7" ht="12.75">
      <c r="E3055" s="1127"/>
      <c r="F3055" s="1127"/>
      <c r="G3055" s="1127"/>
    </row>
    <row r="3056" spans="5:7" ht="12.75">
      <c r="E3056" s="1127"/>
      <c r="F3056" s="1127"/>
      <c r="G3056" s="1127"/>
    </row>
    <row r="3057" spans="5:7" ht="12.75">
      <c r="E3057" s="1127"/>
      <c r="F3057" s="1127"/>
      <c r="G3057" s="1127"/>
    </row>
    <row r="3058" spans="5:7" ht="12.75">
      <c r="E3058" s="1127"/>
      <c r="F3058" s="1127"/>
      <c r="G3058" s="1127"/>
    </row>
    <row r="3059" spans="5:7" ht="12.75">
      <c r="E3059" s="1127"/>
      <c r="F3059" s="1127"/>
      <c r="G3059" s="1127"/>
    </row>
    <row r="3060" spans="5:7" ht="12.75">
      <c r="E3060" s="1127"/>
      <c r="F3060" s="1127"/>
      <c r="G3060" s="1127"/>
    </row>
    <row r="3061" spans="5:7" ht="12.75">
      <c r="E3061" s="1127"/>
      <c r="F3061" s="1127"/>
      <c r="G3061" s="1127"/>
    </row>
    <row r="3062" spans="5:7" ht="12.75">
      <c r="E3062" s="1127"/>
      <c r="F3062" s="1127"/>
      <c r="G3062" s="1127"/>
    </row>
    <row r="3063" spans="5:7" ht="12.75">
      <c r="E3063" s="1127"/>
      <c r="F3063" s="1127"/>
      <c r="G3063" s="1127"/>
    </row>
    <row r="3064" spans="5:7" ht="12.75">
      <c r="E3064" s="1127"/>
      <c r="F3064" s="1127"/>
      <c r="G3064" s="1127"/>
    </row>
    <row r="3065" spans="5:7" ht="12.75">
      <c r="E3065" s="1127"/>
      <c r="F3065" s="1127"/>
      <c r="G3065" s="1127"/>
    </row>
    <row r="3066" spans="5:7" ht="12.75">
      <c r="E3066" s="1127"/>
      <c r="F3066" s="1127"/>
      <c r="G3066" s="1127"/>
    </row>
    <row r="3067" spans="5:7" ht="12.75">
      <c r="E3067" s="1127"/>
      <c r="F3067" s="1127"/>
      <c r="G3067" s="1127"/>
    </row>
    <row r="3068" spans="5:7" ht="12.75">
      <c r="E3068" s="1127"/>
      <c r="F3068" s="1127"/>
      <c r="G3068" s="1127"/>
    </row>
    <row r="3069" spans="5:7" ht="12.75">
      <c r="E3069" s="1127"/>
      <c r="F3069" s="1127"/>
      <c r="G3069" s="1127"/>
    </row>
    <row r="3070" spans="5:7" ht="12.75">
      <c r="E3070" s="1127"/>
      <c r="F3070" s="1127"/>
      <c r="G3070" s="1127"/>
    </row>
    <row r="3071" spans="5:7" ht="12.75">
      <c r="E3071" s="1127"/>
      <c r="F3071" s="1127"/>
      <c r="G3071" s="1127"/>
    </row>
    <row r="3072" spans="5:7" ht="12.75">
      <c r="E3072" s="1127"/>
      <c r="F3072" s="1127"/>
      <c r="G3072" s="1127"/>
    </row>
    <row r="3073" spans="5:7" ht="12.75">
      <c r="E3073" s="1127"/>
      <c r="F3073" s="1127"/>
      <c r="G3073" s="1127"/>
    </row>
    <row r="3074" spans="5:7" ht="12.75">
      <c r="E3074" s="1127"/>
      <c r="F3074" s="1127"/>
      <c r="G3074" s="1127"/>
    </row>
    <row r="3075" spans="5:7" ht="12.75">
      <c r="E3075" s="1127"/>
      <c r="F3075" s="1127"/>
      <c r="G3075" s="1127"/>
    </row>
    <row r="3076" spans="5:7" ht="12.75">
      <c r="E3076" s="1127"/>
      <c r="F3076" s="1127"/>
      <c r="G3076" s="1127"/>
    </row>
    <row r="3077" spans="5:7" ht="12.75">
      <c r="E3077" s="1127"/>
      <c r="F3077" s="1127"/>
      <c r="G3077" s="1127"/>
    </row>
    <row r="3078" spans="5:7" ht="12.75">
      <c r="E3078" s="1127"/>
      <c r="F3078" s="1127"/>
      <c r="G3078" s="1127"/>
    </row>
    <row r="3079" spans="5:7" ht="12.75">
      <c r="E3079" s="1127"/>
      <c r="F3079" s="1127"/>
      <c r="G3079" s="1127"/>
    </row>
    <row r="3080" spans="5:7" ht="12.75">
      <c r="E3080" s="1127"/>
      <c r="F3080" s="1127"/>
      <c r="G3080" s="1127"/>
    </row>
    <row r="3081" spans="5:7" ht="12.75">
      <c r="E3081" s="1127"/>
      <c r="F3081" s="1127"/>
      <c r="G3081" s="1127"/>
    </row>
    <row r="3082" spans="5:7" ht="12.75">
      <c r="E3082" s="1127"/>
      <c r="F3082" s="1127"/>
      <c r="G3082" s="1127"/>
    </row>
    <row r="3083" spans="5:7" ht="12.75">
      <c r="E3083" s="1127"/>
      <c r="F3083" s="1127"/>
      <c r="G3083" s="1127"/>
    </row>
    <row r="3084" spans="5:7" ht="12.75">
      <c r="E3084" s="1127"/>
      <c r="F3084" s="1127"/>
      <c r="G3084" s="1127"/>
    </row>
    <row r="3085" spans="5:7" ht="12.75">
      <c r="E3085" s="1127"/>
      <c r="F3085" s="1127"/>
      <c r="G3085" s="1127"/>
    </row>
    <row r="3086" spans="5:7" ht="12.75">
      <c r="E3086" s="1127"/>
      <c r="F3086" s="1127"/>
      <c r="G3086" s="1127"/>
    </row>
    <row r="3087" spans="5:7" ht="12.75">
      <c r="E3087" s="1127"/>
      <c r="F3087" s="1127"/>
      <c r="G3087" s="1127"/>
    </row>
    <row r="3088" spans="5:7" ht="12.75">
      <c r="E3088" s="1127"/>
      <c r="F3088" s="1127"/>
      <c r="G3088" s="1127"/>
    </row>
    <row r="3089" spans="5:7" ht="12.75">
      <c r="E3089" s="1127"/>
      <c r="F3089" s="1127"/>
      <c r="G3089" s="1127"/>
    </row>
    <row r="3090" spans="5:7" ht="12.75">
      <c r="E3090" s="1127"/>
      <c r="F3090" s="1127"/>
      <c r="G3090" s="1127"/>
    </row>
    <row r="3091" spans="5:7" ht="12.75">
      <c r="E3091" s="1127"/>
      <c r="F3091" s="1127"/>
      <c r="G3091" s="1127"/>
    </row>
    <row r="3092" spans="5:7" ht="12.75">
      <c r="E3092" s="1127"/>
      <c r="F3092" s="1127"/>
      <c r="G3092" s="1127"/>
    </row>
    <row r="3093" spans="5:7" ht="12.75">
      <c r="E3093" s="1127"/>
      <c r="F3093" s="1127"/>
      <c r="G3093" s="1127"/>
    </row>
    <row r="3094" spans="5:7" ht="12.75">
      <c r="E3094" s="1127"/>
      <c r="F3094" s="1127"/>
      <c r="G3094" s="1127"/>
    </row>
    <row r="3095" spans="5:7" ht="12.75">
      <c r="E3095" s="1127"/>
      <c r="F3095" s="1127"/>
      <c r="G3095" s="1127"/>
    </row>
    <row r="3096" spans="5:7" ht="12.75">
      <c r="E3096" s="1127"/>
      <c r="F3096" s="1127"/>
      <c r="G3096" s="1127"/>
    </row>
    <row r="3097" spans="5:7" ht="12.75">
      <c r="E3097" s="1127"/>
      <c r="F3097" s="1127"/>
      <c r="G3097" s="1127"/>
    </row>
    <row r="3098" spans="5:7" ht="12.75">
      <c r="E3098" s="1127"/>
      <c r="F3098" s="1127"/>
      <c r="G3098" s="1127"/>
    </row>
    <row r="3099" spans="5:7" ht="12.75">
      <c r="E3099" s="1127"/>
      <c r="F3099" s="1127"/>
      <c r="G3099" s="1127"/>
    </row>
    <row r="3100" spans="5:7" ht="12.75">
      <c r="E3100" s="1127"/>
      <c r="F3100" s="1127"/>
      <c r="G3100" s="1127"/>
    </row>
    <row r="3101" spans="5:7" ht="12.75">
      <c r="E3101" s="1127"/>
      <c r="F3101" s="1127"/>
      <c r="G3101" s="1127"/>
    </row>
    <row r="3102" spans="5:7" ht="12.75">
      <c r="E3102" s="1127"/>
      <c r="F3102" s="1127"/>
      <c r="G3102" s="1127"/>
    </row>
    <row r="3103" spans="5:7" ht="12.75">
      <c r="E3103" s="1127"/>
      <c r="F3103" s="1127"/>
      <c r="G3103" s="1127"/>
    </row>
    <row r="3104" spans="5:7" ht="12.75">
      <c r="E3104" s="1127"/>
      <c r="F3104" s="1127"/>
      <c r="G3104" s="1127"/>
    </row>
    <row r="3105" spans="5:7" ht="12.75">
      <c r="E3105" s="1127"/>
      <c r="F3105" s="1127"/>
      <c r="G3105" s="1127"/>
    </row>
    <row r="3106" spans="5:7" ht="12.75">
      <c r="E3106" s="1127"/>
      <c r="F3106" s="1127"/>
      <c r="G3106" s="1127"/>
    </row>
    <row r="3107" spans="5:7" ht="12.75">
      <c r="E3107" s="1127"/>
      <c r="F3107" s="1127"/>
      <c r="G3107" s="1127"/>
    </row>
    <row r="3108" spans="5:7" ht="12.75">
      <c r="E3108" s="1127"/>
      <c r="F3108" s="1127"/>
      <c r="G3108" s="1127"/>
    </row>
    <row r="3109" spans="5:7" ht="12.75">
      <c r="E3109" s="1127"/>
      <c r="F3109" s="1127"/>
      <c r="G3109" s="1127"/>
    </row>
    <row r="3110" spans="5:7" ht="12.75">
      <c r="E3110" s="1127"/>
      <c r="F3110" s="1127"/>
      <c r="G3110" s="1127"/>
    </row>
    <row r="3111" spans="5:7" ht="12.75">
      <c r="E3111" s="1127"/>
      <c r="F3111" s="1127"/>
      <c r="G3111" s="1127"/>
    </row>
    <row r="3112" spans="5:7" ht="12.75">
      <c r="E3112" s="1127"/>
      <c r="F3112" s="1127"/>
      <c r="G3112" s="1127"/>
    </row>
    <row r="3113" spans="5:7" ht="12.75">
      <c r="E3113" s="1127"/>
      <c r="F3113" s="1127"/>
      <c r="G3113" s="1127"/>
    </row>
    <row r="3114" spans="5:7" ht="12.75">
      <c r="E3114" s="1127"/>
      <c r="F3114" s="1127"/>
      <c r="G3114" s="1127"/>
    </row>
    <row r="3115" spans="5:7" ht="12.75">
      <c r="E3115" s="1127"/>
      <c r="F3115" s="1127"/>
      <c r="G3115" s="1127"/>
    </row>
    <row r="3116" spans="5:7" ht="12.75">
      <c r="E3116" s="1127"/>
      <c r="F3116" s="1127"/>
      <c r="G3116" s="1127"/>
    </row>
    <row r="3117" spans="5:7" ht="12.75">
      <c r="E3117" s="1127"/>
      <c r="F3117" s="1127"/>
      <c r="G3117" s="1127"/>
    </row>
    <row r="3118" spans="5:7" ht="12.75">
      <c r="E3118" s="1127"/>
      <c r="F3118" s="1127"/>
      <c r="G3118" s="1127"/>
    </row>
    <row r="3119" spans="5:7" ht="12.75">
      <c r="E3119" s="1127"/>
      <c r="F3119" s="1127"/>
      <c r="G3119" s="1127"/>
    </row>
    <row r="3120" spans="5:7" ht="12.75">
      <c r="E3120" s="1127"/>
      <c r="F3120" s="1127"/>
      <c r="G3120" s="1127"/>
    </row>
    <row r="3121" spans="5:7" ht="12.75">
      <c r="E3121" s="1127"/>
      <c r="F3121" s="1127"/>
      <c r="G3121" s="1127"/>
    </row>
    <row r="3122" spans="5:7" ht="12.75">
      <c r="E3122" s="1127"/>
      <c r="F3122" s="1127"/>
      <c r="G3122" s="1127"/>
    </row>
    <row r="3123" spans="5:7" ht="12.75">
      <c r="E3123" s="1127"/>
      <c r="F3123" s="1127"/>
      <c r="G3123" s="1127"/>
    </row>
    <row r="3124" spans="5:7" ht="12.75">
      <c r="E3124" s="1127"/>
      <c r="F3124" s="1127"/>
      <c r="G3124" s="1127"/>
    </row>
    <row r="3125" spans="5:7" ht="12.75">
      <c r="E3125" s="1127"/>
      <c r="F3125" s="1127"/>
      <c r="G3125" s="1127"/>
    </row>
    <row r="3126" spans="5:7" ht="12.75">
      <c r="E3126" s="1127"/>
      <c r="F3126" s="1127"/>
      <c r="G3126" s="1127"/>
    </row>
    <row r="3127" spans="5:7" ht="12.75">
      <c r="E3127" s="1127"/>
      <c r="F3127" s="1127"/>
      <c r="G3127" s="1127"/>
    </row>
    <row r="3128" spans="5:7" ht="12.75">
      <c r="E3128" s="1127"/>
      <c r="F3128" s="1127"/>
      <c r="G3128" s="1127"/>
    </row>
    <row r="3129" spans="5:7" ht="12.75">
      <c r="E3129" s="1127"/>
      <c r="F3129" s="1127"/>
      <c r="G3129" s="1127"/>
    </row>
    <row r="3130" spans="5:7" ht="12.75">
      <c r="E3130" s="1127"/>
      <c r="F3130" s="1127"/>
      <c r="G3130" s="1127"/>
    </row>
    <row r="3131" spans="5:7" ht="12.75">
      <c r="E3131" s="1127"/>
      <c r="F3131" s="1127"/>
      <c r="G3131" s="1127"/>
    </row>
    <row r="3132" spans="5:7" ht="12.75">
      <c r="E3132" s="1127"/>
      <c r="F3132" s="1127"/>
      <c r="G3132" s="1127"/>
    </row>
    <row r="3133" spans="5:7" ht="12.75">
      <c r="E3133" s="1127"/>
      <c r="F3133" s="1127"/>
      <c r="G3133" s="1127"/>
    </row>
    <row r="3134" spans="5:7" ht="12.75">
      <c r="E3134" s="1127"/>
      <c r="F3134" s="1127"/>
      <c r="G3134" s="1127"/>
    </row>
    <row r="3135" spans="5:7" ht="12.75">
      <c r="E3135" s="1127"/>
      <c r="F3135" s="1127"/>
      <c r="G3135" s="1127"/>
    </row>
    <row r="3136" spans="5:7" ht="12.75">
      <c r="E3136" s="1127"/>
      <c r="F3136" s="1127"/>
      <c r="G3136" s="1127"/>
    </row>
    <row r="3137" spans="5:7" ht="12.75">
      <c r="E3137" s="1127"/>
      <c r="F3137" s="1127"/>
      <c r="G3137" s="1127"/>
    </row>
    <row r="3138" spans="5:7" ht="12.75">
      <c r="E3138" s="1127"/>
      <c r="F3138" s="1127"/>
      <c r="G3138" s="1127"/>
    </row>
    <row r="3139" spans="5:7" ht="12.75">
      <c r="E3139" s="1127"/>
      <c r="F3139" s="1127"/>
      <c r="G3139" s="1127"/>
    </row>
    <row r="3140" spans="5:7" ht="12.75">
      <c r="E3140" s="1127"/>
      <c r="F3140" s="1127"/>
      <c r="G3140" s="1127"/>
    </row>
    <row r="3141" spans="5:7" ht="12.75">
      <c r="E3141" s="1127"/>
      <c r="F3141" s="1127"/>
      <c r="G3141" s="1127"/>
    </row>
    <row r="3142" spans="5:7" ht="12.75">
      <c r="E3142" s="1127"/>
      <c r="F3142" s="1127"/>
      <c r="G3142" s="1127"/>
    </row>
    <row r="3143" spans="5:7" ht="12.75">
      <c r="E3143" s="1127"/>
      <c r="F3143" s="1127"/>
      <c r="G3143" s="1127"/>
    </row>
    <row r="3144" spans="5:7" ht="12.75">
      <c r="E3144" s="1127"/>
      <c r="F3144" s="1127"/>
      <c r="G3144" s="1127"/>
    </row>
    <row r="3145" spans="5:7" ht="12.75">
      <c r="E3145" s="1127"/>
      <c r="F3145" s="1127"/>
      <c r="G3145" s="1127"/>
    </row>
    <row r="3146" spans="5:7" ht="12.75">
      <c r="E3146" s="1127"/>
      <c r="F3146" s="1127"/>
      <c r="G3146" s="1127"/>
    </row>
    <row r="3147" spans="5:7" ht="12.75">
      <c r="E3147" s="1127"/>
      <c r="F3147" s="1127"/>
      <c r="G3147" s="1127"/>
    </row>
    <row r="3148" spans="5:7" ht="12.75">
      <c r="E3148" s="1127"/>
      <c r="F3148" s="1127"/>
      <c r="G3148" s="1127"/>
    </row>
    <row r="3149" spans="5:7" ht="12.75">
      <c r="E3149" s="1127"/>
      <c r="F3149" s="1127"/>
      <c r="G3149" s="1127"/>
    </row>
    <row r="3150" spans="5:7" ht="12.75">
      <c r="E3150" s="1127"/>
      <c r="F3150" s="1127"/>
      <c r="G3150" s="1127"/>
    </row>
    <row r="3151" spans="5:7" ht="12.75">
      <c r="E3151" s="1127"/>
      <c r="F3151" s="1127"/>
      <c r="G3151" s="1127"/>
    </row>
    <row r="3152" spans="5:7" ht="12.75">
      <c r="E3152" s="1127"/>
      <c r="F3152" s="1127"/>
      <c r="G3152" s="1127"/>
    </row>
    <row r="3153" spans="5:7" ht="12.75">
      <c r="E3153" s="1127"/>
      <c r="F3153" s="1127"/>
      <c r="G3153" s="1127"/>
    </row>
    <row r="3154" spans="5:7" ht="12.75">
      <c r="E3154" s="1127"/>
      <c r="F3154" s="1127"/>
      <c r="G3154" s="1127"/>
    </row>
    <row r="3155" spans="5:7" ht="12.75">
      <c r="E3155" s="1127"/>
      <c r="F3155" s="1127"/>
      <c r="G3155" s="1127"/>
    </row>
    <row r="3156" spans="5:7" ht="12.75">
      <c r="E3156" s="1127"/>
      <c r="F3156" s="1127"/>
      <c r="G3156" s="1127"/>
    </row>
    <row r="3157" spans="5:7" ht="12.75">
      <c r="E3157" s="1127"/>
      <c r="F3157" s="1127"/>
      <c r="G3157" s="1127"/>
    </row>
    <row r="3158" spans="5:7" ht="12.75">
      <c r="E3158" s="1127"/>
      <c r="F3158" s="1127"/>
      <c r="G3158" s="1127"/>
    </row>
    <row r="3159" spans="5:7" ht="12.75">
      <c r="E3159" s="1127"/>
      <c r="F3159" s="1127"/>
      <c r="G3159" s="1127"/>
    </row>
    <row r="3160" spans="5:7" ht="12.75">
      <c r="E3160" s="1127"/>
      <c r="F3160" s="1127"/>
      <c r="G3160" s="1127"/>
    </row>
    <row r="3161" spans="5:7" ht="12.75">
      <c r="E3161" s="1127"/>
      <c r="F3161" s="1127"/>
      <c r="G3161" s="1127"/>
    </row>
    <row r="3162" spans="5:7" ht="12.75">
      <c r="E3162" s="1127"/>
      <c r="F3162" s="1127"/>
      <c r="G3162" s="1127"/>
    </row>
    <row r="3163" spans="5:7" ht="12.75">
      <c r="E3163" s="1127"/>
      <c r="F3163" s="1127"/>
      <c r="G3163" s="1127"/>
    </row>
    <row r="3164" spans="5:7" ht="12.75">
      <c r="E3164" s="1127"/>
      <c r="F3164" s="1127"/>
      <c r="G3164" s="1127"/>
    </row>
    <row r="3165" spans="5:7" ht="12.75">
      <c r="E3165" s="1127"/>
      <c r="F3165" s="1127"/>
      <c r="G3165" s="1127"/>
    </row>
    <row r="3166" spans="5:7" ht="12.75">
      <c r="E3166" s="1127"/>
      <c r="F3166" s="1127"/>
      <c r="G3166" s="1127"/>
    </row>
    <row r="3167" spans="5:7" ht="12.75">
      <c r="E3167" s="1127"/>
      <c r="F3167" s="1127"/>
      <c r="G3167" s="1127"/>
    </row>
    <row r="3168" spans="5:7" ht="12.75">
      <c r="E3168" s="1127"/>
      <c r="F3168" s="1127"/>
      <c r="G3168" s="1127"/>
    </row>
    <row r="3169" spans="5:7" ht="12.75">
      <c r="E3169" s="1127"/>
      <c r="F3169" s="1127"/>
      <c r="G3169" s="1127"/>
    </row>
    <row r="3170" spans="5:7" ht="12.75">
      <c r="E3170" s="1127"/>
      <c r="F3170" s="1127"/>
      <c r="G3170" s="1127"/>
    </row>
    <row r="3171" spans="5:7" ht="12.75">
      <c r="E3171" s="1127"/>
      <c r="F3171" s="1127"/>
      <c r="G3171" s="1127"/>
    </row>
    <row r="3172" spans="5:7" ht="12.75">
      <c r="E3172" s="1127"/>
      <c r="F3172" s="1127"/>
      <c r="G3172" s="1127"/>
    </row>
    <row r="3173" spans="5:7" ht="12.75">
      <c r="E3173" s="1127"/>
      <c r="F3173" s="1127"/>
      <c r="G3173" s="1127"/>
    </row>
    <row r="3174" spans="5:7" ht="12.75">
      <c r="E3174" s="1127"/>
      <c r="F3174" s="1127"/>
      <c r="G3174" s="1127"/>
    </row>
    <row r="3175" spans="5:7" ht="12.75">
      <c r="E3175" s="1127"/>
      <c r="F3175" s="1127"/>
      <c r="G3175" s="1127"/>
    </row>
    <row r="3176" spans="5:7" ht="12.75">
      <c r="E3176" s="1127"/>
      <c r="F3176" s="1127"/>
      <c r="G3176" s="1127"/>
    </row>
    <row r="3177" spans="5:7" ht="12.75">
      <c r="E3177" s="1127"/>
      <c r="F3177" s="1127"/>
      <c r="G3177" s="1127"/>
    </row>
    <row r="3178" spans="5:7" ht="12.75">
      <c r="E3178" s="1127"/>
      <c r="F3178" s="1127"/>
      <c r="G3178" s="1127"/>
    </row>
    <row r="3179" spans="5:7" ht="12.75">
      <c r="E3179" s="1127"/>
      <c r="F3179" s="1127"/>
      <c r="G3179" s="1127"/>
    </row>
    <row r="3180" spans="5:7" ht="12.75">
      <c r="E3180" s="1127"/>
      <c r="F3180" s="1127"/>
      <c r="G3180" s="1127"/>
    </row>
    <row r="3181" spans="5:7" ht="12.75">
      <c r="E3181" s="1127"/>
      <c r="F3181" s="1127"/>
      <c r="G3181" s="1127"/>
    </row>
    <row r="3182" spans="5:7" ht="12.75">
      <c r="E3182" s="1127"/>
      <c r="F3182" s="1127"/>
      <c r="G3182" s="1127"/>
    </row>
    <row r="3183" spans="5:7" ht="12.75">
      <c r="E3183" s="1127"/>
      <c r="F3183" s="1127"/>
      <c r="G3183" s="1127"/>
    </row>
    <row r="3184" spans="5:7" ht="12.75">
      <c r="E3184" s="1127"/>
      <c r="F3184" s="1127"/>
      <c r="G3184" s="1127"/>
    </row>
    <row r="3185" spans="5:7" ht="12.75">
      <c r="E3185" s="1127"/>
      <c r="F3185" s="1127"/>
      <c r="G3185" s="1127"/>
    </row>
    <row r="3186" spans="5:7" ht="12.75">
      <c r="E3186" s="1127"/>
      <c r="F3186" s="1127"/>
      <c r="G3186" s="1127"/>
    </row>
    <row r="3187" spans="5:7" ht="12.75">
      <c r="E3187" s="1127"/>
      <c r="F3187" s="1127"/>
      <c r="G3187" s="1127"/>
    </row>
    <row r="3188" spans="5:7" ht="12.75">
      <c r="E3188" s="1127"/>
      <c r="F3188" s="1127"/>
      <c r="G3188" s="1127"/>
    </row>
    <row r="3189" spans="5:7" ht="12.75">
      <c r="E3189" s="1127"/>
      <c r="F3189" s="1127"/>
      <c r="G3189" s="1127"/>
    </row>
    <row r="3190" spans="5:7" ht="12.75">
      <c r="E3190" s="1127"/>
      <c r="F3190" s="1127"/>
      <c r="G3190" s="1127"/>
    </row>
    <row r="3191" spans="5:7" ht="12.75">
      <c r="E3191" s="1127"/>
      <c r="F3191" s="1127"/>
      <c r="G3191" s="1127"/>
    </row>
    <row r="3192" spans="5:7" ht="12.75">
      <c r="E3192" s="1127"/>
      <c r="F3192" s="1127"/>
      <c r="G3192" s="1127"/>
    </row>
    <row r="3193" spans="5:7" ht="12.75">
      <c r="E3193" s="1127"/>
      <c r="F3193" s="1127"/>
      <c r="G3193" s="1127"/>
    </row>
    <row r="3194" spans="5:7" ht="12.75">
      <c r="E3194" s="1127"/>
      <c r="F3194" s="1127"/>
      <c r="G3194" s="1127"/>
    </row>
    <row r="3195" spans="5:7" ht="12.75">
      <c r="E3195" s="1127"/>
      <c r="F3195" s="1127"/>
      <c r="G3195" s="1127"/>
    </row>
    <row r="3196" spans="5:7" ht="12.75">
      <c r="E3196" s="1127"/>
      <c r="F3196" s="1127"/>
      <c r="G3196" s="1127"/>
    </row>
    <row r="3197" spans="5:7" ht="12.75">
      <c r="E3197" s="1127"/>
      <c r="F3197" s="1127"/>
      <c r="G3197" s="1127"/>
    </row>
    <row r="3198" spans="5:7" ht="12.75">
      <c r="E3198" s="1127"/>
      <c r="F3198" s="1127"/>
      <c r="G3198" s="1127"/>
    </row>
    <row r="3199" spans="5:7" ht="12.75">
      <c r="E3199" s="1127"/>
      <c r="F3199" s="1127"/>
      <c r="G3199" s="1127"/>
    </row>
    <row r="3200" spans="5:7" ht="12.75">
      <c r="E3200" s="1127"/>
      <c r="F3200" s="1127"/>
      <c r="G3200" s="1127"/>
    </row>
    <row r="3201" spans="5:7" ht="12.75">
      <c r="E3201" s="1127"/>
      <c r="F3201" s="1127"/>
      <c r="G3201" s="1127"/>
    </row>
    <row r="3202" spans="5:7" ht="12.75">
      <c r="E3202" s="1127"/>
      <c r="F3202" s="1127"/>
      <c r="G3202" s="1127"/>
    </row>
    <row r="3203" spans="5:7" ht="12.75">
      <c r="E3203" s="1127"/>
      <c r="F3203" s="1127"/>
      <c r="G3203" s="1127"/>
    </row>
    <row r="3204" spans="5:7" ht="12.75">
      <c r="E3204" s="1127"/>
      <c r="F3204" s="1127"/>
      <c r="G3204" s="1127"/>
    </row>
    <row r="3205" spans="5:7" ht="12.75">
      <c r="E3205" s="1127"/>
      <c r="F3205" s="1127"/>
      <c r="G3205" s="1127"/>
    </row>
    <row r="3206" spans="5:7" ht="12.75">
      <c r="E3206" s="1127"/>
      <c r="F3206" s="1127"/>
      <c r="G3206" s="1127"/>
    </row>
    <row r="3207" spans="5:7" ht="12.75">
      <c r="E3207" s="1127"/>
      <c r="F3207" s="1127"/>
      <c r="G3207" s="1127"/>
    </row>
    <row r="3208" spans="5:7" ht="12.75">
      <c r="E3208" s="1127"/>
      <c r="F3208" s="1127"/>
      <c r="G3208" s="1127"/>
    </row>
    <row r="3209" spans="5:7" ht="12.75">
      <c r="E3209" s="1127"/>
      <c r="F3209" s="1127"/>
      <c r="G3209" s="1127"/>
    </row>
    <row r="3210" spans="5:7" ht="12.75">
      <c r="E3210" s="1127"/>
      <c r="F3210" s="1127"/>
      <c r="G3210" s="1127"/>
    </row>
    <row r="3211" spans="5:7" ht="12.75">
      <c r="E3211" s="1127"/>
      <c r="F3211" s="1127"/>
      <c r="G3211" s="1127"/>
    </row>
    <row r="3212" spans="5:7" ht="12.75">
      <c r="E3212" s="1127"/>
      <c r="F3212" s="1127"/>
      <c r="G3212" s="1127"/>
    </row>
    <row r="3213" spans="5:7" ht="12.75">
      <c r="E3213" s="1127"/>
      <c r="F3213" s="1127"/>
      <c r="G3213" s="1127"/>
    </row>
    <row r="3214" spans="5:7" ht="12.75">
      <c r="E3214" s="1127"/>
      <c r="F3214" s="1127"/>
      <c r="G3214" s="1127"/>
    </row>
    <row r="3215" spans="5:7" ht="12.75">
      <c r="E3215" s="1127"/>
      <c r="F3215" s="1127"/>
      <c r="G3215" s="1127"/>
    </row>
    <row r="3216" spans="5:7" ht="12.75">
      <c r="E3216" s="1127"/>
      <c r="F3216" s="1127"/>
      <c r="G3216" s="1127"/>
    </row>
    <row r="3217" spans="5:7" ht="12.75">
      <c r="E3217" s="1127"/>
      <c r="F3217" s="1127"/>
      <c r="G3217" s="1127"/>
    </row>
    <row r="3218" spans="5:7" ht="12.75">
      <c r="E3218" s="1127"/>
      <c r="F3218" s="1127"/>
      <c r="G3218" s="1127"/>
    </row>
    <row r="3219" spans="5:7" ht="12.75">
      <c r="E3219" s="1127"/>
      <c r="F3219" s="1127"/>
      <c r="G3219" s="1127"/>
    </row>
    <row r="3220" spans="5:7" ht="12.75">
      <c r="E3220" s="1127"/>
      <c r="F3220" s="1127"/>
      <c r="G3220" s="1127"/>
    </row>
    <row r="3221" spans="5:7" ht="12.75">
      <c r="E3221" s="1127"/>
      <c r="F3221" s="1127"/>
      <c r="G3221" s="1127"/>
    </row>
    <row r="3222" spans="5:7" ht="12.75">
      <c r="E3222" s="1127"/>
      <c r="F3222" s="1127"/>
      <c r="G3222" s="1127"/>
    </row>
    <row r="3223" spans="5:7" ht="12.75">
      <c r="E3223" s="1127"/>
      <c r="F3223" s="1127"/>
      <c r="G3223" s="1127"/>
    </row>
    <row r="3224" spans="5:7" ht="12.75">
      <c r="E3224" s="1127"/>
      <c r="F3224" s="1127"/>
      <c r="G3224" s="1127"/>
    </row>
    <row r="3225" spans="5:7" ht="12.75">
      <c r="E3225" s="1127"/>
      <c r="F3225" s="1127"/>
      <c r="G3225" s="1127"/>
    </row>
    <row r="3226" spans="5:7" ht="12.75">
      <c r="E3226" s="1127"/>
      <c r="F3226" s="1127"/>
      <c r="G3226" s="1127"/>
    </row>
    <row r="3227" spans="5:7" ht="12.75">
      <c r="E3227" s="1127"/>
      <c r="F3227" s="1127"/>
      <c r="G3227" s="1127"/>
    </row>
    <row r="3228" spans="5:7" ht="12.75">
      <c r="E3228" s="1127"/>
      <c r="F3228" s="1127"/>
      <c r="G3228" s="1127"/>
    </row>
    <row r="3229" spans="5:7" ht="12.75">
      <c r="E3229" s="1127"/>
      <c r="F3229" s="1127"/>
      <c r="G3229" s="1127"/>
    </row>
    <row r="3230" spans="5:7" ht="12.75">
      <c r="E3230" s="1127"/>
      <c r="F3230" s="1127"/>
      <c r="G3230" s="1127"/>
    </row>
    <row r="3231" spans="5:7" ht="12.75">
      <c r="E3231" s="1127"/>
      <c r="F3231" s="1127"/>
      <c r="G3231" s="1127"/>
    </row>
    <row r="3232" spans="5:7" ht="12.75">
      <c r="E3232" s="1127"/>
      <c r="F3232" s="1127"/>
      <c r="G3232" s="1127"/>
    </row>
    <row r="3233" spans="5:7" ht="12.75">
      <c r="E3233" s="1127"/>
      <c r="F3233" s="1127"/>
      <c r="G3233" s="1127"/>
    </row>
    <row r="3234" spans="5:7" ht="12.75">
      <c r="E3234" s="1127"/>
      <c r="F3234" s="1127"/>
      <c r="G3234" s="1127"/>
    </row>
    <row r="3235" spans="5:7" ht="12.75">
      <c r="E3235" s="1127"/>
      <c r="F3235" s="1127"/>
      <c r="G3235" s="1127"/>
    </row>
    <row r="3236" spans="5:7" ht="12.75">
      <c r="E3236" s="1127"/>
      <c r="F3236" s="1127"/>
      <c r="G3236" s="1127"/>
    </row>
    <row r="3237" spans="5:7" ht="12.75">
      <c r="E3237" s="1127"/>
      <c r="F3237" s="1127"/>
      <c r="G3237" s="1127"/>
    </row>
    <row r="3238" spans="5:7" ht="12.75">
      <c r="E3238" s="1127"/>
      <c r="F3238" s="1127"/>
      <c r="G3238" s="1127"/>
    </row>
    <row r="3239" spans="5:7" ht="12.75">
      <c r="E3239" s="1127"/>
      <c r="F3239" s="1127"/>
      <c r="G3239" s="1127"/>
    </row>
    <row r="3240" spans="5:7" ht="12.75">
      <c r="E3240" s="1127"/>
      <c r="F3240" s="1127"/>
      <c r="G3240" s="1127"/>
    </row>
    <row r="3241" spans="5:7" ht="12.75">
      <c r="E3241" s="1127"/>
      <c r="F3241" s="1127"/>
      <c r="G3241" s="1127"/>
    </row>
    <row r="3242" spans="5:7" ht="12.75">
      <c r="E3242" s="1127"/>
      <c r="F3242" s="1127"/>
      <c r="G3242" s="1127"/>
    </row>
    <row r="3243" spans="5:7" ht="12.75">
      <c r="E3243" s="1127"/>
      <c r="F3243" s="1127"/>
      <c r="G3243" s="1127"/>
    </row>
    <row r="3244" spans="5:7" ht="12.75">
      <c r="E3244" s="1127"/>
      <c r="F3244" s="1127"/>
      <c r="G3244" s="1127"/>
    </row>
    <row r="3245" spans="5:7" ht="12.75">
      <c r="E3245" s="1127"/>
      <c r="F3245" s="1127"/>
      <c r="G3245" s="1127"/>
    </row>
    <row r="3246" spans="5:7" ht="12.75">
      <c r="E3246" s="1127"/>
      <c r="F3246" s="1127"/>
      <c r="G3246" s="1127"/>
    </row>
    <row r="3247" spans="5:7" ht="12.75">
      <c r="E3247" s="1127"/>
      <c r="F3247" s="1127"/>
      <c r="G3247" s="1127"/>
    </row>
    <row r="3248" spans="5:7" ht="12.75">
      <c r="E3248" s="1127"/>
      <c r="F3248" s="1127"/>
      <c r="G3248" s="1127"/>
    </row>
    <row r="3249" spans="5:7" ht="12.75">
      <c r="E3249" s="1127"/>
      <c r="F3249" s="1127"/>
      <c r="G3249" s="1127"/>
    </row>
    <row r="3250" spans="5:7" ht="12.75">
      <c r="E3250" s="1127"/>
      <c r="F3250" s="1127"/>
      <c r="G3250" s="1127"/>
    </row>
    <row r="3251" spans="5:7" ht="12.75">
      <c r="E3251" s="1127"/>
      <c r="F3251" s="1127"/>
      <c r="G3251" s="1127"/>
    </row>
    <row r="3252" spans="5:7" ht="12.75">
      <c r="E3252" s="1127"/>
      <c r="F3252" s="1127"/>
      <c r="G3252" s="1127"/>
    </row>
    <row r="3253" spans="5:7" ht="12.75">
      <c r="E3253" s="1127"/>
      <c r="F3253" s="1127"/>
      <c r="G3253" s="1127"/>
    </row>
    <row r="3254" spans="5:7" ht="12.75">
      <c r="E3254" s="1127"/>
      <c r="F3254" s="1127"/>
      <c r="G3254" s="1127"/>
    </row>
    <row r="3255" spans="5:7" ht="12.75">
      <c r="E3255" s="1127"/>
      <c r="F3255" s="1127"/>
      <c r="G3255" s="1127"/>
    </row>
    <row r="3256" spans="5:7" ht="12.75">
      <c r="E3256" s="1127"/>
      <c r="F3256" s="1127"/>
      <c r="G3256" s="1127"/>
    </row>
    <row r="3257" spans="5:7" ht="12.75">
      <c r="E3257" s="1127"/>
      <c r="F3257" s="1127"/>
      <c r="G3257" s="1127"/>
    </row>
    <row r="3258" spans="5:7" ht="12.75">
      <c r="E3258" s="1127"/>
      <c r="F3258" s="1127"/>
      <c r="G3258" s="1127"/>
    </row>
    <row r="3259" spans="5:7" ht="12.75">
      <c r="E3259" s="1127"/>
      <c r="F3259" s="1127"/>
      <c r="G3259" s="1127"/>
    </row>
    <row r="3260" spans="5:7" ht="12.75">
      <c r="E3260" s="1127"/>
      <c r="F3260" s="1127"/>
      <c r="G3260" s="1127"/>
    </row>
    <row r="3261" spans="5:7" ht="12.75">
      <c r="E3261" s="1127"/>
      <c r="F3261" s="1127"/>
      <c r="G3261" s="1127"/>
    </row>
    <row r="3262" spans="5:7" ht="12.75">
      <c r="E3262" s="1127"/>
      <c r="F3262" s="1127"/>
      <c r="G3262" s="1127"/>
    </row>
    <row r="3263" spans="5:7" ht="12.75">
      <c r="E3263" s="1127"/>
      <c r="F3263" s="1127"/>
      <c r="G3263" s="1127"/>
    </row>
    <row r="3264" spans="5:7" ht="12.75">
      <c r="E3264" s="1127"/>
      <c r="F3264" s="1127"/>
      <c r="G3264" s="1127"/>
    </row>
    <row r="3265" spans="5:7" ht="12.75">
      <c r="E3265" s="1127"/>
      <c r="F3265" s="1127"/>
      <c r="G3265" s="1127"/>
    </row>
    <row r="3266" spans="5:7" ht="12.75">
      <c r="E3266" s="1127"/>
      <c r="F3266" s="1127"/>
      <c r="G3266" s="1127"/>
    </row>
    <row r="3267" spans="5:7" ht="12.75">
      <c r="E3267" s="1127"/>
      <c r="F3267" s="1127"/>
      <c r="G3267" s="1127"/>
    </row>
    <row r="3268" spans="5:7" ht="12.75">
      <c r="E3268" s="1127"/>
      <c r="F3268" s="1127"/>
      <c r="G3268" s="1127"/>
    </row>
    <row r="3269" spans="5:7" ht="12.75">
      <c r="E3269" s="1127"/>
      <c r="F3269" s="1127"/>
      <c r="G3269" s="1127"/>
    </row>
    <row r="3270" spans="5:7" ht="12.75">
      <c r="E3270" s="1127"/>
      <c r="F3270" s="1127"/>
      <c r="G3270" s="1127"/>
    </row>
    <row r="3271" spans="5:7" ht="12.75">
      <c r="E3271" s="1127"/>
      <c r="F3271" s="1127"/>
      <c r="G3271" s="1127"/>
    </row>
    <row r="3272" spans="5:7" ht="12.75">
      <c r="E3272" s="1127"/>
      <c r="F3272" s="1127"/>
      <c r="G3272" s="1127"/>
    </row>
    <row r="3273" spans="5:7" ht="12.75">
      <c r="E3273" s="1127"/>
      <c r="F3273" s="1127"/>
      <c r="G3273" s="1127"/>
    </row>
    <row r="3274" spans="5:7" ht="12.75">
      <c r="E3274" s="1127"/>
      <c r="F3274" s="1127"/>
      <c r="G3274" s="1127"/>
    </row>
    <row r="3275" spans="5:7" ht="12.75">
      <c r="E3275" s="1127"/>
      <c r="F3275" s="1127"/>
      <c r="G3275" s="1127"/>
    </row>
    <row r="3276" spans="5:7" ht="12.75">
      <c r="E3276" s="1127"/>
      <c r="F3276" s="1127"/>
      <c r="G3276" s="1127"/>
    </row>
    <row r="3277" spans="5:7" ht="12.75">
      <c r="E3277" s="1127"/>
      <c r="F3277" s="1127"/>
      <c r="G3277" s="1127"/>
    </row>
    <row r="3278" spans="5:7" ht="12.75">
      <c r="E3278" s="1127"/>
      <c r="F3278" s="1127"/>
      <c r="G3278" s="1127"/>
    </row>
    <row r="3279" spans="5:7" ht="12.75">
      <c r="E3279" s="1127"/>
      <c r="F3279" s="1127"/>
      <c r="G3279" s="1127"/>
    </row>
    <row r="3280" spans="5:7" ht="12.75">
      <c r="E3280" s="1127"/>
      <c r="F3280" s="1127"/>
      <c r="G3280" s="1127"/>
    </row>
    <row r="3281" spans="5:7" ht="12.75">
      <c r="E3281" s="1127"/>
      <c r="F3281" s="1127"/>
      <c r="G3281" s="1127"/>
    </row>
    <row r="3282" spans="5:7" ht="12.75">
      <c r="E3282" s="1127"/>
      <c r="F3282" s="1127"/>
      <c r="G3282" s="1127"/>
    </row>
    <row r="3283" spans="5:7" ht="12.75">
      <c r="E3283" s="1127"/>
      <c r="F3283" s="1127"/>
      <c r="G3283" s="1127"/>
    </row>
    <row r="3284" spans="5:7" ht="12.75">
      <c r="E3284" s="1127"/>
      <c r="F3284" s="1127"/>
      <c r="G3284" s="1127"/>
    </row>
    <row r="3285" spans="5:7" ht="12.75">
      <c r="E3285" s="1127"/>
      <c r="F3285" s="1127"/>
      <c r="G3285" s="1127"/>
    </row>
    <row r="3286" spans="5:7" ht="12.75">
      <c r="E3286" s="1127"/>
      <c r="F3286" s="1127"/>
      <c r="G3286" s="1127"/>
    </row>
    <row r="3287" spans="5:7" ht="12.75">
      <c r="E3287" s="1127"/>
      <c r="F3287" s="1127"/>
      <c r="G3287" s="1127"/>
    </row>
    <row r="3288" spans="5:7" ht="12.75">
      <c r="E3288" s="1127"/>
      <c r="F3288" s="1127"/>
      <c r="G3288" s="1127"/>
    </row>
    <row r="3289" spans="5:7" ht="12.75">
      <c r="E3289" s="1127"/>
      <c r="F3289" s="1127"/>
      <c r="G3289" s="1127"/>
    </row>
    <row r="3290" spans="5:7" ht="12.75">
      <c r="E3290" s="1127"/>
      <c r="F3290" s="1127"/>
      <c r="G3290" s="1127"/>
    </row>
    <row r="3291" spans="5:7" ht="12.75">
      <c r="E3291" s="1127"/>
      <c r="F3291" s="1127"/>
      <c r="G3291" s="1127"/>
    </row>
    <row r="3292" spans="5:7" ht="12.75">
      <c r="E3292" s="1127"/>
      <c r="F3292" s="1127"/>
      <c r="G3292" s="1127"/>
    </row>
    <row r="3293" spans="5:7" ht="12.75">
      <c r="E3293" s="1127"/>
      <c r="F3293" s="1127"/>
      <c r="G3293" s="1127"/>
    </row>
    <row r="3294" spans="5:7" ht="12.75">
      <c r="E3294" s="1127"/>
      <c r="F3294" s="1127"/>
      <c r="G3294" s="1127"/>
    </row>
    <row r="3295" spans="5:7" ht="12.75">
      <c r="E3295" s="1127"/>
      <c r="F3295" s="1127"/>
      <c r="G3295" s="1127"/>
    </row>
    <row r="3296" spans="5:7" ht="12.75">
      <c r="E3296" s="1127"/>
      <c r="F3296" s="1127"/>
      <c r="G3296" s="1127"/>
    </row>
    <row r="3297" spans="5:7" ht="12.75">
      <c r="E3297" s="1127"/>
      <c r="F3297" s="1127"/>
      <c r="G3297" s="1127"/>
    </row>
    <row r="3298" spans="5:7" ht="12.75">
      <c r="E3298" s="1127"/>
      <c r="F3298" s="1127"/>
      <c r="G3298" s="1127"/>
    </row>
    <row r="3299" spans="5:7" ht="12.75">
      <c r="E3299" s="1127"/>
      <c r="F3299" s="1127"/>
      <c r="G3299" s="1127"/>
    </row>
    <row r="3300" spans="5:7" ht="12.75">
      <c r="E3300" s="1127"/>
      <c r="F3300" s="1127"/>
      <c r="G3300" s="1127"/>
    </row>
    <row r="3301" spans="5:7" ht="12.75">
      <c r="E3301" s="1127"/>
      <c r="F3301" s="1127"/>
      <c r="G3301" s="1127"/>
    </row>
    <row r="3302" spans="5:7" ht="12.75">
      <c r="E3302" s="1127"/>
      <c r="F3302" s="1127"/>
      <c r="G3302" s="1127"/>
    </row>
    <row r="3303" spans="5:7" ht="12.75">
      <c r="E3303" s="1127"/>
      <c r="F3303" s="1127"/>
      <c r="G3303" s="1127"/>
    </row>
    <row r="3304" spans="5:7" ht="12.75">
      <c r="E3304" s="1127"/>
      <c r="F3304" s="1127"/>
      <c r="G3304" s="1127"/>
    </row>
    <row r="3305" spans="5:7" ht="12.75">
      <c r="E3305" s="1127"/>
      <c r="F3305" s="1127"/>
      <c r="G3305" s="1127"/>
    </row>
    <row r="3306" spans="5:7" ht="12.75">
      <c r="E3306" s="1127"/>
      <c r="F3306" s="1127"/>
      <c r="G3306" s="1127"/>
    </row>
    <row r="3307" spans="5:7" ht="12.75">
      <c r="E3307" s="1127"/>
      <c r="F3307" s="1127"/>
      <c r="G3307" s="1127"/>
    </row>
    <row r="3308" spans="5:7" ht="12.75">
      <c r="E3308" s="1127"/>
      <c r="F3308" s="1127"/>
      <c r="G3308" s="1127"/>
    </row>
    <row r="3309" spans="5:7" ht="12.75">
      <c r="E3309" s="1127"/>
      <c r="F3309" s="1127"/>
      <c r="G3309" s="1127"/>
    </row>
    <row r="3310" spans="5:7" ht="12.75">
      <c r="E3310" s="1127"/>
      <c r="F3310" s="1127"/>
      <c r="G3310" s="1127"/>
    </row>
    <row r="3311" spans="5:7" ht="12.75">
      <c r="E3311" s="1127"/>
      <c r="F3311" s="1127"/>
      <c r="G3311" s="1127"/>
    </row>
    <row r="3312" spans="5:7" ht="12.75">
      <c r="E3312" s="1127"/>
      <c r="F3312" s="1127"/>
      <c r="G3312" s="1127"/>
    </row>
    <row r="3313" spans="5:7" ht="12.75">
      <c r="E3313" s="1127"/>
      <c r="F3313" s="1127"/>
      <c r="G3313" s="1127"/>
    </row>
    <row r="3314" spans="5:7" ht="12.75">
      <c r="E3314" s="1127"/>
      <c r="F3314" s="1127"/>
      <c r="G3314" s="1127"/>
    </row>
    <row r="3315" spans="5:7" ht="12.75">
      <c r="E3315" s="1127"/>
      <c r="F3315" s="1127"/>
      <c r="G3315" s="1127"/>
    </row>
    <row r="3316" spans="5:7" ht="12.75">
      <c r="E3316" s="1127"/>
      <c r="F3316" s="1127"/>
      <c r="G3316" s="1127"/>
    </row>
    <row r="3317" spans="5:7" ht="12.75">
      <c r="E3317" s="1127"/>
      <c r="F3317" s="1127"/>
      <c r="G3317" s="1127"/>
    </row>
    <row r="3318" spans="5:7" ht="12.75">
      <c r="E3318" s="1127"/>
      <c r="F3318" s="1127"/>
      <c r="G3318" s="1127"/>
    </row>
    <row r="3319" spans="5:7" ht="12.75">
      <c r="E3319" s="1127"/>
      <c r="F3319" s="1127"/>
      <c r="G3319" s="1127"/>
    </row>
    <row r="3320" spans="5:7" ht="12.75">
      <c r="E3320" s="1127"/>
      <c r="F3320" s="1127"/>
      <c r="G3320" s="1127"/>
    </row>
    <row r="3321" spans="5:7" ht="12.75">
      <c r="E3321" s="1127"/>
      <c r="F3321" s="1127"/>
      <c r="G3321" s="1127"/>
    </row>
    <row r="3322" spans="5:7" ht="12.75">
      <c r="E3322" s="1127"/>
      <c r="F3322" s="1127"/>
      <c r="G3322" s="1127"/>
    </row>
    <row r="3323" spans="5:7" ht="12.75">
      <c r="E3323" s="1127"/>
      <c r="F3323" s="1127"/>
      <c r="G3323" s="1127"/>
    </row>
    <row r="3324" spans="5:7" ht="12.75">
      <c r="E3324" s="1127"/>
      <c r="F3324" s="1127"/>
      <c r="G3324" s="1127"/>
    </row>
    <row r="3325" spans="5:7" ht="12.75">
      <c r="E3325" s="1127"/>
      <c r="F3325" s="1127"/>
      <c r="G3325" s="1127"/>
    </row>
    <row r="3326" spans="5:7" ht="12.75">
      <c r="E3326" s="1127"/>
      <c r="F3326" s="1127"/>
      <c r="G3326" s="1127"/>
    </row>
    <row r="3327" spans="5:7" ht="12.75">
      <c r="E3327" s="1127"/>
      <c r="F3327" s="1127"/>
      <c r="G3327" s="1127"/>
    </row>
    <row r="3328" spans="5:7" ht="12.75">
      <c r="E3328" s="1127"/>
      <c r="F3328" s="1127"/>
      <c r="G3328" s="1127"/>
    </row>
    <row r="3329" spans="5:7" ht="12.75">
      <c r="E3329" s="1127"/>
      <c r="F3329" s="1127"/>
      <c r="G3329" s="1127"/>
    </row>
    <row r="3330" spans="5:7" ht="12.75">
      <c r="E3330" s="1127"/>
      <c r="F3330" s="1127"/>
      <c r="G3330" s="1127"/>
    </row>
    <row r="3331" spans="5:7" ht="12.75">
      <c r="E3331" s="1127"/>
      <c r="F3331" s="1127"/>
      <c r="G3331" s="1127"/>
    </row>
    <row r="3332" spans="5:7" ht="12.75">
      <c r="E3332" s="1127"/>
      <c r="F3332" s="1127"/>
      <c r="G3332" s="1127"/>
    </row>
    <row r="3333" spans="5:7" ht="12.75">
      <c r="E3333" s="1127"/>
      <c r="F3333" s="1127"/>
      <c r="G3333" s="1127"/>
    </row>
    <row r="3334" spans="5:7" ht="12.75">
      <c r="E3334" s="1127"/>
      <c r="F3334" s="1127"/>
      <c r="G3334" s="1127"/>
    </row>
    <row r="3335" spans="5:7" ht="12.75">
      <c r="E3335" s="1127"/>
      <c r="F3335" s="1127"/>
      <c r="G3335" s="1127"/>
    </row>
    <row r="3336" spans="5:7" ht="12.75">
      <c r="E3336" s="1127"/>
      <c r="F3336" s="1127"/>
      <c r="G3336" s="1127"/>
    </row>
    <row r="3337" spans="5:7" ht="12.75">
      <c r="E3337" s="1127"/>
      <c r="F3337" s="1127"/>
      <c r="G3337" s="1127"/>
    </row>
    <row r="3338" spans="5:7" ht="12.75">
      <c r="E3338" s="1127"/>
      <c r="F3338" s="1127"/>
      <c r="G3338" s="1127"/>
    </row>
    <row r="3339" spans="5:7" ht="12.75">
      <c r="E3339" s="1127"/>
      <c r="F3339" s="1127"/>
      <c r="G3339" s="1127"/>
    </row>
    <row r="3340" spans="5:7" ht="12.75">
      <c r="E3340" s="1127"/>
      <c r="F3340" s="1127"/>
      <c r="G3340" s="1127"/>
    </row>
    <row r="3341" spans="5:7" ht="12.75">
      <c r="E3341" s="1127"/>
      <c r="F3341" s="1127"/>
      <c r="G3341" s="1127"/>
    </row>
    <row r="3342" spans="5:7" ht="12.75">
      <c r="E3342" s="1127"/>
      <c r="F3342" s="1127"/>
      <c r="G3342" s="1127"/>
    </row>
    <row r="3343" spans="5:7" ht="12.75">
      <c r="E3343" s="1127"/>
      <c r="F3343" s="1127"/>
      <c r="G3343" s="1127"/>
    </row>
    <row r="3344" spans="5:7" ht="12.75">
      <c r="E3344" s="1127"/>
      <c r="F3344" s="1127"/>
      <c r="G3344" s="1127"/>
    </row>
    <row r="3345" spans="5:7" ht="12.75">
      <c r="E3345" s="1127"/>
      <c r="F3345" s="1127"/>
      <c r="G3345" s="1127"/>
    </row>
    <row r="3346" spans="5:7" ht="12.75">
      <c r="E3346" s="1127"/>
      <c r="F3346" s="1127"/>
      <c r="G3346" s="1127"/>
    </row>
    <row r="3347" spans="5:7" ht="12.75">
      <c r="E3347" s="1127"/>
      <c r="F3347" s="1127"/>
      <c r="G3347" s="1127"/>
    </row>
    <row r="3348" spans="5:7" ht="12.75">
      <c r="E3348" s="1127"/>
      <c r="F3348" s="1127"/>
      <c r="G3348" s="1127"/>
    </row>
    <row r="3349" spans="5:7" ht="12.75">
      <c r="E3349" s="1127"/>
      <c r="F3349" s="1127"/>
      <c r="G3349" s="1127"/>
    </row>
    <row r="3350" spans="5:7" ht="12.75">
      <c r="E3350" s="1127"/>
      <c r="F3350" s="1127"/>
      <c r="G3350" s="1127"/>
    </row>
    <row r="3351" spans="5:7" ht="12.75">
      <c r="E3351" s="1127"/>
      <c r="F3351" s="1127"/>
      <c r="G3351" s="1127"/>
    </row>
    <row r="3352" spans="5:7" ht="12.75">
      <c r="E3352" s="1127"/>
      <c r="F3352" s="1127"/>
      <c r="G3352" s="1127"/>
    </row>
    <row r="3353" spans="5:7" ht="12.75">
      <c r="E3353" s="1127"/>
      <c r="F3353" s="1127"/>
      <c r="G3353" s="1127"/>
    </row>
    <row r="3354" spans="5:7" ht="12.75">
      <c r="E3354" s="1127"/>
      <c r="F3354" s="1127"/>
      <c r="G3354" s="1127"/>
    </row>
    <row r="3355" spans="5:7" ht="12.75">
      <c r="E3355" s="1127"/>
      <c r="F3355" s="1127"/>
      <c r="G3355" s="1127"/>
    </row>
    <row r="3356" spans="5:7" ht="12.75">
      <c r="E3356" s="1127"/>
      <c r="F3356" s="1127"/>
      <c r="G3356" s="1127"/>
    </row>
    <row r="3357" spans="5:7" ht="12.75">
      <c r="E3357" s="1127"/>
      <c r="F3357" s="1127"/>
      <c r="G3357" s="1127"/>
    </row>
    <row r="3358" spans="5:7" ht="12.75">
      <c r="E3358" s="1127"/>
      <c r="F3358" s="1127"/>
      <c r="G3358" s="1127"/>
    </row>
    <row r="3359" spans="5:7" ht="12.75">
      <c r="E3359" s="1127"/>
      <c r="F3359" s="1127"/>
      <c r="G3359" s="1127"/>
    </row>
    <row r="3360" spans="5:7" ht="12.75">
      <c r="E3360" s="1127"/>
      <c r="F3360" s="1127"/>
      <c r="G3360" s="1127"/>
    </row>
    <row r="3361" spans="5:7" ht="12.75">
      <c r="E3361" s="1127"/>
      <c r="F3361" s="1127"/>
      <c r="G3361" s="1127"/>
    </row>
    <row r="3362" spans="5:7" ht="12.75">
      <c r="E3362" s="1127"/>
      <c r="F3362" s="1127"/>
      <c r="G3362" s="1127"/>
    </row>
    <row r="3363" spans="5:7" ht="12.75">
      <c r="E3363" s="1127"/>
      <c r="F3363" s="1127"/>
      <c r="G3363" s="1127"/>
    </row>
    <row r="3364" spans="5:7" ht="12.75">
      <c r="E3364" s="1127"/>
      <c r="F3364" s="1127"/>
      <c r="G3364" s="1127"/>
    </row>
    <row r="3365" spans="5:7" ht="12.75">
      <c r="E3365" s="1127"/>
      <c r="F3365" s="1127"/>
      <c r="G3365" s="1127"/>
    </row>
    <row r="3366" spans="5:7" ht="12.75">
      <c r="E3366" s="1127"/>
      <c r="F3366" s="1127"/>
      <c r="G3366" s="1127"/>
    </row>
    <row r="3367" spans="5:7" ht="12.75">
      <c r="E3367" s="1127"/>
      <c r="F3367" s="1127"/>
      <c r="G3367" s="1127"/>
    </row>
    <row r="3368" spans="5:7" ht="12.75">
      <c r="E3368" s="1127"/>
      <c r="F3368" s="1127"/>
      <c r="G3368" s="1127"/>
    </row>
    <row r="3369" spans="5:7" ht="12.75">
      <c r="E3369" s="1127"/>
      <c r="F3369" s="1127"/>
      <c r="G3369" s="1127"/>
    </row>
    <row r="3370" spans="5:7" ht="12.75">
      <c r="E3370" s="1127"/>
      <c r="F3370" s="1127"/>
      <c r="G3370" s="1127"/>
    </row>
    <row r="3371" spans="5:7" ht="12.75">
      <c r="E3371" s="1127"/>
      <c r="F3371" s="1127"/>
      <c r="G3371" s="1127"/>
    </row>
    <row r="3372" spans="5:7" ht="12.75">
      <c r="E3372" s="1127"/>
      <c r="F3372" s="1127"/>
      <c r="G3372" s="1127"/>
    </row>
    <row r="3373" spans="5:7" ht="12.75">
      <c r="E3373" s="1127"/>
      <c r="F3373" s="1127"/>
      <c r="G3373" s="1127"/>
    </row>
    <row r="3374" spans="5:7" ht="12.75">
      <c r="E3374" s="1127"/>
      <c r="F3374" s="1127"/>
      <c r="G3374" s="1127"/>
    </row>
    <row r="3375" spans="5:7" ht="12.75">
      <c r="E3375" s="1127"/>
      <c r="F3375" s="1127"/>
      <c r="G3375" s="1127"/>
    </row>
    <row r="3376" spans="5:7" ht="12.75">
      <c r="E3376" s="1127"/>
      <c r="F3376" s="1127"/>
      <c r="G3376" s="1127"/>
    </row>
    <row r="3377" spans="5:7" ht="12.75">
      <c r="E3377" s="1127"/>
      <c r="F3377" s="1127"/>
      <c r="G3377" s="1127"/>
    </row>
    <row r="3378" spans="5:7" ht="12.75">
      <c r="E3378" s="1127"/>
      <c r="F3378" s="1127"/>
      <c r="G3378" s="1127"/>
    </row>
    <row r="3379" spans="5:7" ht="12.75">
      <c r="E3379" s="1127"/>
      <c r="F3379" s="1127"/>
      <c r="G3379" s="1127"/>
    </row>
    <row r="3380" spans="5:7" ht="12.75">
      <c r="E3380" s="1127"/>
      <c r="F3380" s="1127"/>
      <c r="G3380" s="1127"/>
    </row>
    <row r="3381" spans="5:7" ht="12.75">
      <c r="E3381" s="1127"/>
      <c r="F3381" s="1127"/>
      <c r="G3381" s="1127"/>
    </row>
    <row r="3382" spans="5:7" ht="12.75">
      <c r="E3382" s="1127"/>
      <c r="F3382" s="1127"/>
      <c r="G3382" s="1127"/>
    </row>
    <row r="3383" spans="5:7" ht="12.75">
      <c r="E3383" s="1127"/>
      <c r="F3383" s="1127"/>
      <c r="G3383" s="1127"/>
    </row>
    <row r="3384" spans="5:7" ht="12.75">
      <c r="E3384" s="1127"/>
      <c r="F3384" s="1127"/>
      <c r="G3384" s="1127"/>
    </row>
    <row r="3385" spans="5:7" ht="12.75">
      <c r="E3385" s="1127"/>
      <c r="F3385" s="1127"/>
      <c r="G3385" s="1127"/>
    </row>
    <row r="3386" spans="5:7" ht="12.75">
      <c r="E3386" s="1127"/>
      <c r="F3386" s="1127"/>
      <c r="G3386" s="1127"/>
    </row>
    <row r="3387" spans="5:7" ht="12.75">
      <c r="E3387" s="1127"/>
      <c r="F3387" s="1127"/>
      <c r="G3387" s="1127"/>
    </row>
    <row r="3388" spans="5:7" ht="12.75">
      <c r="E3388" s="1127"/>
      <c r="F3388" s="1127"/>
      <c r="G3388" s="1127"/>
    </row>
    <row r="3389" spans="5:7" ht="12.75">
      <c r="E3389" s="1127"/>
      <c r="F3389" s="1127"/>
      <c r="G3389" s="1127"/>
    </row>
    <row r="3390" spans="5:7" ht="12.75">
      <c r="E3390" s="1127"/>
      <c r="F3390" s="1127"/>
      <c r="G3390" s="1127"/>
    </row>
    <row r="3391" spans="5:7" ht="12.75">
      <c r="E3391" s="1127"/>
      <c r="F3391" s="1127"/>
      <c r="G3391" s="1127"/>
    </row>
    <row r="3392" spans="5:7" ht="12.75">
      <c r="E3392" s="1127"/>
      <c r="F3392" s="1127"/>
      <c r="G3392" s="1127"/>
    </row>
    <row r="3393" spans="5:7" ht="12.75">
      <c r="E3393" s="1127"/>
      <c r="F3393" s="1127"/>
      <c r="G3393" s="1127"/>
    </row>
    <row r="3394" spans="5:7" ht="12.75">
      <c r="E3394" s="1127"/>
      <c r="F3394" s="1127"/>
      <c r="G3394" s="1127"/>
    </row>
    <row r="3395" spans="5:7" ht="12.75">
      <c r="E3395" s="1127"/>
      <c r="F3395" s="1127"/>
      <c r="G3395" s="1127"/>
    </row>
    <row r="3396" spans="5:7" ht="12.75">
      <c r="E3396" s="1127"/>
      <c r="F3396" s="1127"/>
      <c r="G3396" s="1127"/>
    </row>
    <row r="3397" spans="5:7" ht="12.75">
      <c r="E3397" s="1127"/>
      <c r="F3397" s="1127"/>
      <c r="G3397" s="1127"/>
    </row>
    <row r="3398" spans="5:7" ht="12.75">
      <c r="E3398" s="1127"/>
      <c r="F3398" s="1127"/>
      <c r="G3398" s="1127"/>
    </row>
    <row r="3399" spans="5:7" ht="12.75">
      <c r="E3399" s="1127"/>
      <c r="F3399" s="1127"/>
      <c r="G3399" s="1127"/>
    </row>
    <row r="3400" spans="5:7" ht="12.75">
      <c r="E3400" s="1127"/>
      <c r="F3400" s="1127"/>
      <c r="G3400" s="1127"/>
    </row>
    <row r="3401" spans="5:7" ht="12.75">
      <c r="E3401" s="1127"/>
      <c r="F3401" s="1127"/>
      <c r="G3401" s="1127"/>
    </row>
    <row r="3402" spans="5:7" ht="12.75">
      <c r="E3402" s="1127"/>
      <c r="F3402" s="1127"/>
      <c r="G3402" s="1127"/>
    </row>
    <row r="3403" spans="5:7" ht="12.75">
      <c r="E3403" s="1127"/>
      <c r="F3403" s="1127"/>
      <c r="G3403" s="1127"/>
    </row>
    <row r="3404" spans="5:7" ht="12.75">
      <c r="E3404" s="1127"/>
      <c r="F3404" s="1127"/>
      <c r="G3404" s="1127"/>
    </row>
    <row r="3405" spans="5:7" ht="12.75">
      <c r="E3405" s="1127"/>
      <c r="F3405" s="1127"/>
      <c r="G3405" s="1127"/>
    </row>
    <row r="3406" spans="5:7" ht="12.75">
      <c r="E3406" s="1127"/>
      <c r="F3406" s="1127"/>
      <c r="G3406" s="1127"/>
    </row>
    <row r="3407" spans="5:7" ht="12.75">
      <c r="E3407" s="1127"/>
      <c r="F3407" s="1127"/>
      <c r="G3407" s="1127"/>
    </row>
    <row r="3408" spans="5:7" ht="12.75">
      <c r="E3408" s="1127"/>
      <c r="F3408" s="1127"/>
      <c r="G3408" s="1127"/>
    </row>
    <row r="3409" spans="5:7" ht="12.75">
      <c r="E3409" s="1127"/>
      <c r="F3409" s="1127"/>
      <c r="G3409" s="1127"/>
    </row>
    <row r="3410" spans="5:7" ht="12.75">
      <c r="E3410" s="1127"/>
      <c r="F3410" s="1127"/>
      <c r="G3410" s="1127"/>
    </row>
    <row r="3411" spans="5:7" ht="12.75">
      <c r="E3411" s="1127"/>
      <c r="F3411" s="1127"/>
      <c r="G3411" s="1127"/>
    </row>
    <row r="3412" spans="5:7" ht="12.75">
      <c r="E3412" s="1127"/>
      <c r="F3412" s="1127"/>
      <c r="G3412" s="1127"/>
    </row>
    <row r="3413" spans="5:7" ht="12.75">
      <c r="E3413" s="1127"/>
      <c r="F3413" s="1127"/>
      <c r="G3413" s="1127"/>
    </row>
    <row r="3414" spans="5:7" ht="12.75">
      <c r="E3414" s="1127"/>
      <c r="F3414" s="1127"/>
      <c r="G3414" s="1127"/>
    </row>
    <row r="3415" spans="5:7" ht="12.75">
      <c r="E3415" s="1127"/>
      <c r="F3415" s="1127"/>
      <c r="G3415" s="1127"/>
    </row>
    <row r="3416" spans="5:7" ht="12.75">
      <c r="E3416" s="1127"/>
      <c r="F3416" s="1127"/>
      <c r="G3416" s="1127"/>
    </row>
    <row r="3417" spans="5:7" ht="12.75">
      <c r="E3417" s="1127"/>
      <c r="F3417" s="1127"/>
      <c r="G3417" s="1127"/>
    </row>
    <row r="3418" spans="5:7" ht="12.75">
      <c r="E3418" s="1127"/>
      <c r="F3418" s="1127"/>
      <c r="G3418" s="1127"/>
    </row>
    <row r="3419" spans="5:7" ht="12.75">
      <c r="E3419" s="1127"/>
      <c r="F3419" s="1127"/>
      <c r="G3419" s="1127"/>
    </row>
    <row r="3420" spans="5:7" ht="12.75">
      <c r="E3420" s="1127"/>
      <c r="F3420" s="1127"/>
      <c r="G3420" s="1127"/>
    </row>
    <row r="3421" spans="5:7" ht="12.75">
      <c r="E3421" s="1127"/>
      <c r="F3421" s="1127"/>
      <c r="G3421" s="1127"/>
    </row>
    <row r="3422" spans="5:7" ht="12.75">
      <c r="E3422" s="1127"/>
      <c r="F3422" s="1127"/>
      <c r="G3422" s="1127"/>
    </row>
    <row r="3423" spans="5:7" ht="12.75">
      <c r="E3423" s="1127"/>
      <c r="F3423" s="1127"/>
      <c r="G3423" s="1127"/>
    </row>
    <row r="3424" spans="5:7" ht="12.75">
      <c r="E3424" s="1127"/>
      <c r="F3424" s="1127"/>
      <c r="G3424" s="1127"/>
    </row>
    <row r="3425" spans="5:7" ht="12.75">
      <c r="E3425" s="1127"/>
      <c r="F3425" s="1127"/>
      <c r="G3425" s="1127"/>
    </row>
    <row r="3426" spans="5:7" ht="12.75">
      <c r="E3426" s="1127"/>
      <c r="F3426" s="1127"/>
      <c r="G3426" s="1127"/>
    </row>
    <row r="3427" spans="5:7" ht="12.75">
      <c r="E3427" s="1127"/>
      <c r="F3427" s="1127"/>
      <c r="G3427" s="1127"/>
    </row>
    <row r="3428" spans="5:7" ht="12.75">
      <c r="E3428" s="1127"/>
      <c r="F3428" s="1127"/>
      <c r="G3428" s="1127"/>
    </row>
    <row r="3429" spans="5:7" ht="12.75">
      <c r="E3429" s="1127"/>
      <c r="F3429" s="1127"/>
      <c r="G3429" s="1127"/>
    </row>
    <row r="3430" spans="5:7" ht="12.75">
      <c r="E3430" s="1127"/>
      <c r="F3430" s="1127"/>
      <c r="G3430" s="1127"/>
    </row>
    <row r="3431" spans="5:7" ht="12.75">
      <c r="E3431" s="1127"/>
      <c r="F3431" s="1127"/>
      <c r="G3431" s="1127"/>
    </row>
    <row r="3432" spans="5:7" ht="12.75">
      <c r="E3432" s="1127"/>
      <c r="F3432" s="1127"/>
      <c r="G3432" s="1127"/>
    </row>
    <row r="3433" spans="5:7" ht="12.75">
      <c r="E3433" s="1127"/>
      <c r="F3433" s="1127"/>
      <c r="G3433" s="1127"/>
    </row>
    <row r="3434" spans="5:7" ht="12.75">
      <c r="E3434" s="1127"/>
      <c r="F3434" s="1127"/>
      <c r="G3434" s="1127"/>
    </row>
    <row r="3435" spans="5:7" ht="12.75">
      <c r="E3435" s="1127"/>
      <c r="F3435" s="1127"/>
      <c r="G3435" s="1127"/>
    </row>
    <row r="3436" spans="5:7" ht="12.75">
      <c r="E3436" s="1127"/>
      <c r="F3436" s="1127"/>
      <c r="G3436" s="1127"/>
    </row>
    <row r="3437" spans="5:7" ht="12.75">
      <c r="E3437" s="1127"/>
      <c r="F3437" s="1127"/>
      <c r="G3437" s="1127"/>
    </row>
    <row r="3438" spans="5:7" ht="12.75">
      <c r="E3438" s="1127"/>
      <c r="F3438" s="1127"/>
      <c r="G3438" s="1127"/>
    </row>
    <row r="3439" spans="5:7" ht="12.75">
      <c r="E3439" s="1127"/>
      <c r="F3439" s="1127"/>
      <c r="G3439" s="1127"/>
    </row>
    <row r="3440" spans="5:7" ht="12.75">
      <c r="E3440" s="1127"/>
      <c r="F3440" s="1127"/>
      <c r="G3440" s="1127"/>
    </row>
    <row r="3441" spans="5:7" ht="12.75">
      <c r="E3441" s="1127"/>
      <c r="F3441" s="1127"/>
      <c r="G3441" s="1127"/>
    </row>
    <row r="3442" spans="5:7" ht="12.75">
      <c r="E3442" s="1127"/>
      <c r="F3442" s="1127"/>
      <c r="G3442" s="1127"/>
    </row>
    <row r="3443" spans="5:7" ht="12.75">
      <c r="E3443" s="1127"/>
      <c r="F3443" s="1127"/>
      <c r="G3443" s="1127"/>
    </row>
    <row r="3444" spans="5:7" ht="12.75">
      <c r="E3444" s="1127"/>
      <c r="F3444" s="1127"/>
      <c r="G3444" s="1127"/>
    </row>
    <row r="3445" spans="5:7" ht="12.75">
      <c r="E3445" s="1127"/>
      <c r="F3445" s="1127"/>
      <c r="G3445" s="1127"/>
    </row>
    <row r="3446" spans="5:7" ht="12.75">
      <c r="E3446" s="1127"/>
      <c r="F3446" s="1127"/>
      <c r="G3446" s="1127"/>
    </row>
    <row r="3447" spans="5:7" ht="12.75">
      <c r="E3447" s="1127"/>
      <c r="F3447" s="1127"/>
      <c r="G3447" s="1127"/>
    </row>
    <row r="3448" spans="5:7" ht="12.75">
      <c r="E3448" s="1127"/>
      <c r="F3448" s="1127"/>
      <c r="G3448" s="1127"/>
    </row>
    <row r="3449" spans="5:7" ht="12.75">
      <c r="E3449" s="1127"/>
      <c r="F3449" s="1127"/>
      <c r="G3449" s="1127"/>
    </row>
    <row r="3450" spans="5:7" ht="12.75">
      <c r="E3450" s="1127"/>
      <c r="F3450" s="1127"/>
      <c r="G3450" s="1127"/>
    </row>
    <row r="3451" spans="5:7" ht="12.75">
      <c r="E3451" s="1127"/>
      <c r="F3451" s="1127"/>
      <c r="G3451" s="1127"/>
    </row>
    <row r="3452" spans="5:7" ht="12.75">
      <c r="E3452" s="1127"/>
      <c r="F3452" s="1127"/>
      <c r="G3452" s="1127"/>
    </row>
    <row r="3453" spans="5:7" ht="12.75">
      <c r="E3453" s="1127"/>
      <c r="F3453" s="1127"/>
      <c r="G3453" s="1127"/>
    </row>
    <row r="3454" spans="5:7" ht="12.75">
      <c r="E3454" s="1127"/>
      <c r="F3454" s="1127"/>
      <c r="G3454" s="1127"/>
    </row>
    <row r="3455" spans="5:7" ht="12.75">
      <c r="E3455" s="1127"/>
      <c r="F3455" s="1127"/>
      <c r="G3455" s="1127"/>
    </row>
    <row r="3456" spans="5:7" ht="12.75">
      <c r="E3456" s="1127"/>
      <c r="F3456" s="1127"/>
      <c r="G3456" s="1127"/>
    </row>
    <row r="3457" spans="5:7" ht="12.75">
      <c r="E3457" s="1127"/>
      <c r="F3457" s="1127"/>
      <c r="G3457" s="1127"/>
    </row>
    <row r="3458" spans="5:7" ht="12.75">
      <c r="E3458" s="1127"/>
      <c r="F3458" s="1127"/>
      <c r="G3458" s="1127"/>
    </row>
    <row r="3459" spans="5:7" ht="12.75">
      <c r="E3459" s="1127"/>
      <c r="F3459" s="1127"/>
      <c r="G3459" s="1127"/>
    </row>
    <row r="3460" spans="5:7" ht="12.75">
      <c r="E3460" s="1127"/>
      <c r="F3460" s="1127"/>
      <c r="G3460" s="1127"/>
    </row>
    <row r="3461" spans="5:7" ht="12.75">
      <c r="E3461" s="1127"/>
      <c r="F3461" s="1127"/>
      <c r="G3461" s="1127"/>
    </row>
    <row r="3462" spans="5:7" ht="12.75">
      <c r="E3462" s="1127"/>
      <c r="F3462" s="1127"/>
      <c r="G3462" s="1127"/>
    </row>
    <row r="3463" spans="5:7" ht="12.75">
      <c r="E3463" s="1127"/>
      <c r="F3463" s="1127"/>
      <c r="G3463" s="1127"/>
    </row>
    <row r="3464" spans="5:7" ht="12.75">
      <c r="E3464" s="1127"/>
      <c r="F3464" s="1127"/>
      <c r="G3464" s="1127"/>
    </row>
    <row r="3465" spans="5:7" ht="12.75">
      <c r="E3465" s="1127"/>
      <c r="F3465" s="1127"/>
      <c r="G3465" s="1127"/>
    </row>
    <row r="3466" spans="5:7" ht="12.75">
      <c r="E3466" s="1127"/>
      <c r="F3466" s="1127"/>
      <c r="G3466" s="1127"/>
    </row>
    <row r="3467" spans="5:7" ht="12.75">
      <c r="E3467" s="1127"/>
      <c r="F3467" s="1127"/>
      <c r="G3467" s="1127"/>
    </row>
    <row r="3468" spans="5:7" ht="12.75">
      <c r="E3468" s="1127"/>
      <c r="F3468" s="1127"/>
      <c r="G3468" s="1127"/>
    </row>
    <row r="3469" spans="5:7" ht="12.75">
      <c r="E3469" s="1127"/>
      <c r="F3469" s="1127"/>
      <c r="G3469" s="1127"/>
    </row>
    <row r="3470" spans="5:7" ht="12.75">
      <c r="E3470" s="1127"/>
      <c r="F3470" s="1127"/>
      <c r="G3470" s="1127"/>
    </row>
    <row r="3471" spans="5:7" ht="12.75">
      <c r="E3471" s="1127"/>
      <c r="F3471" s="1127"/>
      <c r="G3471" s="1127"/>
    </row>
    <row r="3472" spans="5:7" ht="12.75">
      <c r="E3472" s="1127"/>
      <c r="F3472" s="1127"/>
      <c r="G3472" s="1127"/>
    </row>
    <row r="3473" spans="5:7" ht="12.75">
      <c r="E3473" s="1127"/>
      <c r="F3473" s="1127"/>
      <c r="G3473" s="1127"/>
    </row>
    <row r="3474" spans="5:7" ht="12.75">
      <c r="E3474" s="1127"/>
      <c r="F3474" s="1127"/>
      <c r="G3474" s="1127"/>
    </row>
    <row r="3475" spans="5:7" ht="12.75">
      <c r="E3475" s="1127"/>
      <c r="F3475" s="1127"/>
      <c r="G3475" s="1127"/>
    </row>
    <row r="3476" spans="5:7" ht="12.75">
      <c r="E3476" s="1127"/>
      <c r="F3476" s="1127"/>
      <c r="G3476" s="1127"/>
    </row>
    <row r="3477" spans="5:7" ht="12.75">
      <c r="E3477" s="1127"/>
      <c r="F3477" s="1127"/>
      <c r="G3477" s="1127"/>
    </row>
    <row r="3478" spans="5:7" ht="12.75">
      <c r="E3478" s="1127"/>
      <c r="F3478" s="1127"/>
      <c r="G3478" s="1127"/>
    </row>
    <row r="3479" spans="5:7" ht="12.75">
      <c r="E3479" s="1127"/>
      <c r="F3479" s="1127"/>
      <c r="G3479" s="1127"/>
    </row>
    <row r="3480" spans="5:7" ht="12.75">
      <c r="E3480" s="1127"/>
      <c r="F3480" s="1127"/>
      <c r="G3480" s="1127"/>
    </row>
    <row r="3481" spans="5:7" ht="12.75">
      <c r="E3481" s="1127"/>
      <c r="F3481" s="1127"/>
      <c r="G3481" s="1127"/>
    </row>
    <row r="3482" spans="5:7" ht="12.75">
      <c r="E3482" s="1127"/>
      <c r="F3482" s="1127"/>
      <c r="G3482" s="1127"/>
    </row>
    <row r="3483" spans="5:7" ht="12.75">
      <c r="E3483" s="1127"/>
      <c r="F3483" s="1127"/>
      <c r="G3483" s="1127"/>
    </row>
    <row r="3484" spans="5:7" ht="12.75">
      <c r="E3484" s="1127"/>
      <c r="F3484" s="1127"/>
      <c r="G3484" s="1127"/>
    </row>
    <row r="3485" spans="5:7" ht="12.75">
      <c r="E3485" s="1127"/>
      <c r="F3485" s="1127"/>
      <c r="G3485" s="1127"/>
    </row>
    <row r="3486" spans="5:7" ht="12.75">
      <c r="E3486" s="1127"/>
      <c r="F3486" s="1127"/>
      <c r="G3486" s="1127"/>
    </row>
    <row r="3487" spans="5:7" ht="12.75">
      <c r="E3487" s="1127"/>
      <c r="F3487" s="1127"/>
      <c r="G3487" s="1127"/>
    </row>
    <row r="3488" spans="5:7" ht="12.75">
      <c r="E3488" s="1127"/>
      <c r="F3488" s="1127"/>
      <c r="G3488" s="1127"/>
    </row>
    <row r="3489" spans="5:7" ht="12.75">
      <c r="E3489" s="1127"/>
      <c r="F3489" s="1127"/>
      <c r="G3489" s="1127"/>
    </row>
    <row r="3490" spans="5:7" ht="12.75">
      <c r="E3490" s="1127"/>
      <c r="F3490" s="1127"/>
      <c r="G3490" s="1127"/>
    </row>
    <row r="3491" spans="5:7" ht="12.75">
      <c r="E3491" s="1127"/>
      <c r="F3491" s="1127"/>
      <c r="G3491" s="1127"/>
    </row>
    <row r="3492" spans="5:7" ht="12.75">
      <c r="E3492" s="1127"/>
      <c r="F3492" s="1127"/>
      <c r="G3492" s="1127"/>
    </row>
    <row r="3493" spans="5:7" ht="12.75">
      <c r="E3493" s="1127"/>
      <c r="F3493" s="1127"/>
      <c r="G3493" s="1127"/>
    </row>
    <row r="3494" spans="5:7" ht="12.75">
      <c r="E3494" s="1127"/>
      <c r="F3494" s="1127"/>
      <c r="G3494" s="1127"/>
    </row>
    <row r="3495" spans="5:7" ht="12.75">
      <c r="E3495" s="1127"/>
      <c r="F3495" s="1127"/>
      <c r="G3495" s="1127"/>
    </row>
    <row r="3496" spans="5:7" ht="12.75">
      <c r="E3496" s="1127"/>
      <c r="F3496" s="1127"/>
      <c r="G3496" s="1127"/>
    </row>
    <row r="3497" spans="5:7" ht="12.75">
      <c r="E3497" s="1127"/>
      <c r="F3497" s="1127"/>
      <c r="G3497" s="1127"/>
    </row>
    <row r="3498" spans="5:7" ht="12.75">
      <c r="E3498" s="1127"/>
      <c r="F3498" s="1127"/>
      <c r="G3498" s="1127"/>
    </row>
    <row r="3499" spans="5:7" ht="12.75">
      <c r="E3499" s="1127"/>
      <c r="F3499" s="1127"/>
      <c r="G3499" s="1127"/>
    </row>
    <row r="3500" spans="5:7" ht="12.75">
      <c r="E3500" s="1127"/>
      <c r="F3500" s="1127"/>
      <c r="G3500" s="1127"/>
    </row>
    <row r="3501" spans="5:7" ht="12.75">
      <c r="E3501" s="1127"/>
      <c r="F3501" s="1127"/>
      <c r="G3501" s="1127"/>
    </row>
    <row r="3502" spans="5:7" ht="12.75">
      <c r="E3502" s="1127"/>
      <c r="F3502" s="1127"/>
      <c r="G3502" s="1127"/>
    </row>
    <row r="3503" spans="5:7" ht="12.75">
      <c r="E3503" s="1127"/>
      <c r="F3503" s="1127"/>
      <c r="G3503" s="1127"/>
    </row>
    <row r="3504" spans="5:7" ht="12.75">
      <c r="E3504" s="1127"/>
      <c r="F3504" s="1127"/>
      <c r="G3504" s="1127"/>
    </row>
    <row r="3505" spans="5:7" ht="12.75">
      <c r="E3505" s="1127"/>
      <c r="F3505" s="1127"/>
      <c r="G3505" s="1127"/>
    </row>
    <row r="3506" spans="5:7" ht="12.75">
      <c r="E3506" s="1127"/>
      <c r="F3506" s="1127"/>
      <c r="G3506" s="1127"/>
    </row>
    <row r="3507" spans="5:7" ht="12.75">
      <c r="E3507" s="1127"/>
      <c r="F3507" s="1127"/>
      <c r="G3507" s="1127"/>
    </row>
    <row r="3508" spans="5:7" ht="12.75">
      <c r="E3508" s="1127"/>
      <c r="F3508" s="1127"/>
      <c r="G3508" s="1127"/>
    </row>
    <row r="3509" spans="5:7" ht="12.75">
      <c r="E3509" s="1127"/>
      <c r="F3509" s="1127"/>
      <c r="G3509" s="1127"/>
    </row>
    <row r="3510" spans="5:7" ht="12.75">
      <c r="E3510" s="1127"/>
      <c r="F3510" s="1127"/>
      <c r="G3510" s="1127"/>
    </row>
    <row r="3511" spans="5:7" ht="12.75">
      <c r="E3511" s="1127"/>
      <c r="F3511" s="1127"/>
      <c r="G3511" s="1127"/>
    </row>
    <row r="3512" spans="5:7" ht="12.75">
      <c r="E3512" s="1127"/>
      <c r="F3512" s="1127"/>
      <c r="G3512" s="1127"/>
    </row>
    <row r="3513" spans="5:7" ht="12.75">
      <c r="E3513" s="1127"/>
      <c r="F3513" s="1127"/>
      <c r="G3513" s="1127"/>
    </row>
    <row r="3514" spans="5:7" ht="12.75">
      <c r="E3514" s="1127"/>
      <c r="F3514" s="1127"/>
      <c r="G3514" s="1127"/>
    </row>
    <row r="3515" spans="5:7" ht="12.75">
      <c r="E3515" s="1127"/>
      <c r="F3515" s="1127"/>
      <c r="G3515" s="1127"/>
    </row>
    <row r="3516" spans="5:7" ht="12.75">
      <c r="E3516" s="1127"/>
      <c r="F3516" s="1127"/>
      <c r="G3516" s="1127"/>
    </row>
    <row r="3517" spans="5:7" ht="12.75">
      <c r="E3517" s="1127"/>
      <c r="F3517" s="1127"/>
      <c r="G3517" s="1127"/>
    </row>
    <row r="3518" spans="5:7" ht="12.75">
      <c r="E3518" s="1127"/>
      <c r="F3518" s="1127"/>
      <c r="G3518" s="1127"/>
    </row>
    <row r="3519" spans="5:7" ht="12.75">
      <c r="E3519" s="1127"/>
      <c r="F3519" s="1127"/>
      <c r="G3519" s="1127"/>
    </row>
    <row r="3520" spans="5:7" ht="12.75">
      <c r="E3520" s="1127"/>
      <c r="F3520" s="1127"/>
      <c r="G3520" s="1127"/>
    </row>
    <row r="3521" spans="5:7" ht="12.75">
      <c r="E3521" s="1127"/>
      <c r="F3521" s="1127"/>
      <c r="G3521" s="1127"/>
    </row>
    <row r="3522" spans="5:7" ht="12.75">
      <c r="E3522" s="1127"/>
      <c r="F3522" s="1127"/>
      <c r="G3522" s="1127"/>
    </row>
    <row r="3523" spans="5:7" ht="12.75">
      <c r="E3523" s="1127"/>
      <c r="F3523" s="1127"/>
      <c r="G3523" s="1127"/>
    </row>
    <row r="3524" spans="5:7" ht="12.75">
      <c r="E3524" s="1127"/>
      <c r="F3524" s="1127"/>
      <c r="G3524" s="1127"/>
    </row>
    <row r="3525" spans="5:7" ht="12.75">
      <c r="E3525" s="1127"/>
      <c r="F3525" s="1127"/>
      <c r="G3525" s="1127"/>
    </row>
    <row r="3526" spans="5:7" ht="12.75">
      <c r="E3526" s="1127"/>
      <c r="F3526" s="1127"/>
      <c r="G3526" s="1127"/>
    </row>
    <row r="3527" spans="5:7" ht="12.75">
      <c r="E3527" s="1127"/>
      <c r="F3527" s="1127"/>
      <c r="G3527" s="1127"/>
    </row>
    <row r="3528" spans="5:7" ht="12.75">
      <c r="E3528" s="1127"/>
      <c r="F3528" s="1127"/>
      <c r="G3528" s="1127"/>
    </row>
    <row r="3529" spans="5:7" ht="12.75">
      <c r="E3529" s="1127"/>
      <c r="F3529" s="1127"/>
      <c r="G3529" s="1127"/>
    </row>
    <row r="3530" spans="5:7" ht="12.75">
      <c r="E3530" s="1127"/>
      <c r="F3530" s="1127"/>
      <c r="G3530" s="1127"/>
    </row>
    <row r="3531" spans="5:7" ht="12.75">
      <c r="E3531" s="1127"/>
      <c r="F3531" s="1127"/>
      <c r="G3531" s="1127"/>
    </row>
    <row r="3532" spans="5:7" ht="12.75">
      <c r="E3532" s="1127"/>
      <c r="F3532" s="1127"/>
      <c r="G3532" s="1127"/>
    </row>
    <row r="3533" spans="5:7" ht="12.75">
      <c r="E3533" s="1127"/>
      <c r="F3533" s="1127"/>
      <c r="G3533" s="1127"/>
    </row>
    <row r="3534" spans="5:7" ht="12.75">
      <c r="E3534" s="1127"/>
      <c r="F3534" s="1127"/>
      <c r="G3534" s="1127"/>
    </row>
    <row r="3535" spans="5:7" ht="12.75">
      <c r="E3535" s="1127"/>
      <c r="F3535" s="1127"/>
      <c r="G3535" s="1127"/>
    </row>
    <row r="3536" spans="5:7" ht="12.75">
      <c r="E3536" s="1127"/>
      <c r="F3536" s="1127"/>
      <c r="G3536" s="1127"/>
    </row>
    <row r="3537" spans="5:7" ht="12.75">
      <c r="E3537" s="1127"/>
      <c r="F3537" s="1127"/>
      <c r="G3537" s="1127"/>
    </row>
    <row r="3538" spans="5:7" ht="12.75">
      <c r="E3538" s="1127"/>
      <c r="F3538" s="1127"/>
      <c r="G3538" s="1127"/>
    </row>
    <row r="3539" spans="5:7" ht="12.75">
      <c r="E3539" s="1127"/>
      <c r="F3539" s="1127"/>
      <c r="G3539" s="1127"/>
    </row>
    <row r="3540" spans="5:7" ht="12.75">
      <c r="E3540" s="1127"/>
      <c r="F3540" s="1127"/>
      <c r="G3540" s="1127"/>
    </row>
    <row r="3541" spans="5:7" ht="12.75">
      <c r="E3541" s="1127"/>
      <c r="F3541" s="1127"/>
      <c r="G3541" s="1127"/>
    </row>
    <row r="3542" spans="5:7" ht="12.75">
      <c r="E3542" s="1127"/>
      <c r="F3542" s="1127"/>
      <c r="G3542" s="1127"/>
    </row>
    <row r="3543" spans="5:7" ht="12.75">
      <c r="E3543" s="1127"/>
      <c r="F3543" s="1127"/>
      <c r="G3543" s="1127"/>
    </row>
    <row r="3544" spans="5:7" ht="12.75">
      <c r="E3544" s="1127"/>
      <c r="F3544" s="1127"/>
      <c r="G3544" s="1127"/>
    </row>
    <row r="3545" spans="5:7" ht="12.75">
      <c r="E3545" s="1127"/>
      <c r="F3545" s="1127"/>
      <c r="G3545" s="1127"/>
    </row>
    <row r="3546" spans="5:7" ht="12.75">
      <c r="E3546" s="1127"/>
      <c r="F3546" s="1127"/>
      <c r="G3546" s="1127"/>
    </row>
    <row r="3547" spans="5:7" ht="12.75">
      <c r="E3547" s="1127"/>
      <c r="F3547" s="1127"/>
      <c r="G3547" s="1127"/>
    </row>
    <row r="3548" spans="5:7" ht="12.75">
      <c r="E3548" s="1127"/>
      <c r="F3548" s="1127"/>
      <c r="G3548" s="1127"/>
    </row>
    <row r="3549" spans="5:7" ht="12.75">
      <c r="E3549" s="1127"/>
      <c r="F3549" s="1127"/>
      <c r="G3549" s="1127"/>
    </row>
    <row r="3550" spans="5:7" ht="12.75">
      <c r="E3550" s="1127"/>
      <c r="F3550" s="1127"/>
      <c r="G3550" s="1127"/>
    </row>
    <row r="3551" spans="5:7" ht="12.75">
      <c r="E3551" s="1127"/>
      <c r="F3551" s="1127"/>
      <c r="G3551" s="1127"/>
    </row>
    <row r="3552" spans="5:7" ht="12.75">
      <c r="E3552" s="1127"/>
      <c r="F3552" s="1127"/>
      <c r="G3552" s="1127"/>
    </row>
    <row r="3553" spans="5:7" ht="12.75">
      <c r="E3553" s="1127"/>
      <c r="F3553" s="1127"/>
      <c r="G3553" s="1127"/>
    </row>
    <row r="3554" spans="5:7" ht="12.75">
      <c r="E3554" s="1127"/>
      <c r="F3554" s="1127"/>
      <c r="G3554" s="1127"/>
    </row>
    <row r="3555" spans="5:7" ht="12.75">
      <c r="E3555" s="1127"/>
      <c r="F3555" s="1127"/>
      <c r="G3555" s="1127"/>
    </row>
    <row r="3556" spans="5:7" ht="12.75">
      <c r="E3556" s="1127"/>
      <c r="F3556" s="1127"/>
      <c r="G3556" s="1127"/>
    </row>
    <row r="3557" spans="5:7" ht="12.75">
      <c r="E3557" s="1127"/>
      <c r="F3557" s="1127"/>
      <c r="G3557" s="1127"/>
    </row>
    <row r="3558" spans="5:7" ht="12.75">
      <c r="E3558" s="1127"/>
      <c r="F3558" s="1127"/>
      <c r="G3558" s="1127"/>
    </row>
    <row r="3559" spans="5:7" ht="12.75">
      <c r="E3559" s="1127"/>
      <c r="F3559" s="1127"/>
      <c r="G3559" s="1127"/>
    </row>
    <row r="3560" spans="5:7" ht="12.75">
      <c r="E3560" s="1127"/>
      <c r="F3560" s="1127"/>
      <c r="G3560" s="1127"/>
    </row>
    <row r="3561" spans="5:7" ht="12.75">
      <c r="E3561" s="1127"/>
      <c r="F3561" s="1127"/>
      <c r="G3561" s="1127"/>
    </row>
    <row r="3562" spans="5:7" ht="12.75">
      <c r="E3562" s="1127"/>
      <c r="F3562" s="1127"/>
      <c r="G3562" s="1127"/>
    </row>
    <row r="3563" spans="5:7" ht="12.75">
      <c r="E3563" s="1127"/>
      <c r="F3563" s="1127"/>
      <c r="G3563" s="1127"/>
    </row>
    <row r="3564" spans="5:7" ht="12.75">
      <c r="E3564" s="1127"/>
      <c r="F3564" s="1127"/>
      <c r="G3564" s="1127"/>
    </row>
    <row r="3565" spans="5:7" ht="12.75">
      <c r="E3565" s="1127"/>
      <c r="F3565" s="1127"/>
      <c r="G3565" s="1127"/>
    </row>
    <row r="3566" spans="5:7" ht="12.75">
      <c r="E3566" s="1127"/>
      <c r="F3566" s="1127"/>
      <c r="G3566" s="1127"/>
    </row>
    <row r="3567" spans="5:7" ht="12.75">
      <c r="E3567" s="1127"/>
      <c r="F3567" s="1127"/>
      <c r="G3567" s="1127"/>
    </row>
    <row r="3568" spans="5:7" ht="12.75">
      <c r="E3568" s="1127"/>
      <c r="F3568" s="1127"/>
      <c r="G3568" s="1127"/>
    </row>
    <row r="3569" spans="5:7" ht="12.75">
      <c r="E3569" s="1127"/>
      <c r="F3569" s="1127"/>
      <c r="G3569" s="1127"/>
    </row>
    <row r="3570" spans="5:7" ht="12.75">
      <c r="E3570" s="1127"/>
      <c r="F3570" s="1127"/>
      <c r="G3570" s="1127"/>
    </row>
    <row r="3571" spans="5:7" ht="12.75">
      <c r="E3571" s="1127"/>
      <c r="F3571" s="1127"/>
      <c r="G3571" s="1127"/>
    </row>
    <row r="3572" spans="5:7" ht="12.75">
      <c r="E3572" s="1127"/>
      <c r="F3572" s="1127"/>
      <c r="G3572" s="1127"/>
    </row>
    <row r="3573" spans="5:7" ht="12.75">
      <c r="E3573" s="1127"/>
      <c r="F3573" s="1127"/>
      <c r="G3573" s="1127"/>
    </row>
    <row r="3574" spans="5:7" ht="12.75">
      <c r="E3574" s="1127"/>
      <c r="F3574" s="1127"/>
      <c r="G3574" s="1127"/>
    </row>
    <row r="3575" spans="5:7" ht="12.75">
      <c r="E3575" s="1127"/>
      <c r="F3575" s="1127"/>
      <c r="G3575" s="1127"/>
    </row>
    <row r="3576" spans="5:7" ht="12.75">
      <c r="E3576" s="1127"/>
      <c r="F3576" s="1127"/>
      <c r="G3576" s="1127"/>
    </row>
    <row r="3577" spans="5:7" ht="12.75">
      <c r="E3577" s="1127"/>
      <c r="F3577" s="1127"/>
      <c r="G3577" s="1127"/>
    </row>
    <row r="3578" spans="5:7" ht="12.75">
      <c r="E3578" s="1127"/>
      <c r="F3578" s="1127"/>
      <c r="G3578" s="1127"/>
    </row>
    <row r="3579" spans="5:7" ht="12.75">
      <c r="E3579" s="1127"/>
      <c r="F3579" s="1127"/>
      <c r="G3579" s="1127"/>
    </row>
    <row r="3580" spans="5:7" ht="12.75">
      <c r="E3580" s="1127"/>
      <c r="F3580" s="1127"/>
      <c r="G3580" s="1127"/>
    </row>
    <row r="3581" spans="5:7" ht="12.75">
      <c r="E3581" s="1127"/>
      <c r="F3581" s="1127"/>
      <c r="G3581" s="1127"/>
    </row>
    <row r="3582" spans="5:7" ht="12.75">
      <c r="E3582" s="1127"/>
      <c r="F3582" s="1127"/>
      <c r="G3582" s="1127"/>
    </row>
    <row r="3583" spans="5:7" ht="12.75">
      <c r="E3583" s="1127"/>
      <c r="F3583" s="1127"/>
      <c r="G3583" s="1127"/>
    </row>
    <row r="3584" spans="5:7" ht="12.75">
      <c r="E3584" s="1127"/>
      <c r="F3584" s="1127"/>
      <c r="G3584" s="1127"/>
    </row>
    <row r="3585" spans="5:7" ht="12.75">
      <c r="E3585" s="1127"/>
      <c r="F3585" s="1127"/>
      <c r="G3585" s="1127"/>
    </row>
    <row r="3586" spans="5:7" ht="12.75">
      <c r="E3586" s="1127"/>
      <c r="F3586" s="1127"/>
      <c r="G3586" s="1127"/>
    </row>
    <row r="3587" spans="5:7" ht="12.75">
      <c r="E3587" s="1127"/>
      <c r="F3587" s="1127"/>
      <c r="G3587" s="1127"/>
    </row>
    <row r="3588" spans="5:7" ht="12.75">
      <c r="E3588" s="1127"/>
      <c r="F3588" s="1127"/>
      <c r="G3588" s="1127"/>
    </row>
    <row r="3589" spans="5:7" ht="12.75">
      <c r="E3589" s="1127"/>
      <c r="F3589" s="1127"/>
      <c r="G3589" s="1127"/>
    </row>
    <row r="3590" spans="5:7" ht="12.75">
      <c r="E3590" s="1127"/>
      <c r="F3590" s="1127"/>
      <c r="G3590" s="1127"/>
    </row>
    <row r="3591" spans="5:7" ht="12.75">
      <c r="E3591" s="1127"/>
      <c r="F3591" s="1127"/>
      <c r="G3591" s="1127"/>
    </row>
    <row r="3592" spans="5:7" ht="12.75">
      <c r="E3592" s="1127"/>
      <c r="F3592" s="1127"/>
      <c r="G3592" s="1127"/>
    </row>
    <row r="3593" spans="5:7" ht="12.75">
      <c r="E3593" s="1127"/>
      <c r="F3593" s="1127"/>
      <c r="G3593" s="1127"/>
    </row>
    <row r="3594" spans="5:7" ht="12.75">
      <c r="E3594" s="1127"/>
      <c r="F3594" s="1127"/>
      <c r="G3594" s="1127"/>
    </row>
    <row r="3595" spans="5:7" ht="12.75">
      <c r="E3595" s="1127"/>
      <c r="F3595" s="1127"/>
      <c r="G3595" s="1127"/>
    </row>
    <row r="3596" spans="5:7" ht="12.75">
      <c r="E3596" s="1127"/>
      <c r="F3596" s="1127"/>
      <c r="G3596" s="1127"/>
    </row>
    <row r="3597" spans="5:7" ht="12.75">
      <c r="E3597" s="1127"/>
      <c r="F3597" s="1127"/>
      <c r="G3597" s="1127"/>
    </row>
    <row r="3598" spans="5:7" ht="12.75">
      <c r="E3598" s="1127"/>
      <c r="F3598" s="1127"/>
      <c r="G3598" s="1127"/>
    </row>
    <row r="3599" spans="5:7" ht="12.75">
      <c r="E3599" s="1127"/>
      <c r="F3599" s="1127"/>
      <c r="G3599" s="1127"/>
    </row>
    <row r="3600" spans="5:7" ht="12.75">
      <c r="E3600" s="1127"/>
      <c r="F3600" s="1127"/>
      <c r="G3600" s="1127"/>
    </row>
    <row r="3601" spans="5:7" ht="12.75">
      <c r="E3601" s="1127"/>
      <c r="F3601" s="1127"/>
      <c r="G3601" s="1127"/>
    </row>
    <row r="3602" spans="5:7" ht="12.75">
      <c r="E3602" s="1127"/>
      <c r="F3602" s="1127"/>
      <c r="G3602" s="1127"/>
    </row>
    <row r="3603" spans="5:7" ht="12.75">
      <c r="E3603" s="1127"/>
      <c r="F3603" s="1127"/>
      <c r="G3603" s="1127"/>
    </row>
    <row r="3604" spans="5:7" ht="12.75">
      <c r="E3604" s="1127"/>
      <c r="F3604" s="1127"/>
      <c r="G3604" s="1127"/>
    </row>
    <row r="3605" spans="5:7" ht="12.75">
      <c r="E3605" s="1127"/>
      <c r="F3605" s="1127"/>
      <c r="G3605" s="1127"/>
    </row>
    <row r="3606" spans="5:7" ht="12.75">
      <c r="E3606" s="1127"/>
      <c r="F3606" s="1127"/>
      <c r="G3606" s="1127"/>
    </row>
    <row r="3607" spans="5:7" ht="12.75">
      <c r="E3607" s="1127"/>
      <c r="F3607" s="1127"/>
      <c r="G3607" s="1127"/>
    </row>
    <row r="3608" spans="5:7" ht="12.75">
      <c r="E3608" s="1127"/>
      <c r="F3608" s="1127"/>
      <c r="G3608" s="1127"/>
    </row>
    <row r="3609" spans="5:7" ht="12.75">
      <c r="E3609" s="1127"/>
      <c r="F3609" s="1127"/>
      <c r="G3609" s="1127"/>
    </row>
    <row r="3610" spans="5:7" ht="12.75">
      <c r="E3610" s="1127"/>
      <c r="F3610" s="1127"/>
      <c r="G3610" s="1127"/>
    </row>
    <row r="3611" spans="5:7" ht="12.75">
      <c r="E3611" s="1127"/>
      <c r="F3611" s="1127"/>
      <c r="G3611" s="1127"/>
    </row>
    <row r="3612" spans="5:7" ht="12.75">
      <c r="E3612" s="1127"/>
      <c r="F3612" s="1127"/>
      <c r="G3612" s="1127"/>
    </row>
    <row r="3613" spans="5:7" ht="12.75">
      <c r="E3613" s="1127"/>
      <c r="F3613" s="1127"/>
      <c r="G3613" s="1127"/>
    </row>
    <row r="3614" spans="5:7" ht="12.75">
      <c r="E3614" s="1127"/>
      <c r="F3614" s="1127"/>
      <c r="G3614" s="1127"/>
    </row>
    <row r="3615" spans="5:7" ht="12.75">
      <c r="E3615" s="1127"/>
      <c r="F3615" s="1127"/>
      <c r="G3615" s="1127"/>
    </row>
    <row r="3616" spans="5:7" ht="12.75">
      <c r="E3616" s="1127"/>
      <c r="F3616" s="1127"/>
      <c r="G3616" s="1127"/>
    </row>
    <row r="3617" spans="5:7" ht="12.75">
      <c r="E3617" s="1127"/>
      <c r="F3617" s="1127"/>
      <c r="G3617" s="1127"/>
    </row>
    <row r="3618" spans="5:7" ht="12.75">
      <c r="E3618" s="1127"/>
      <c r="F3618" s="1127"/>
      <c r="G3618" s="1127"/>
    </row>
    <row r="3619" spans="5:7" ht="12.75">
      <c r="E3619" s="1127"/>
      <c r="F3619" s="1127"/>
      <c r="G3619" s="1127"/>
    </row>
    <row r="3620" spans="5:7" ht="12.75">
      <c r="E3620" s="1127"/>
      <c r="F3620" s="1127"/>
      <c r="G3620" s="1127"/>
    </row>
    <row r="3621" spans="5:7" ht="12.75">
      <c r="E3621" s="1127"/>
      <c r="F3621" s="1127"/>
      <c r="G3621" s="1127"/>
    </row>
    <row r="3622" spans="5:7" ht="12.75">
      <c r="E3622" s="1127"/>
      <c r="F3622" s="1127"/>
      <c r="G3622" s="1127"/>
    </row>
    <row r="3623" spans="5:7" ht="12.75">
      <c r="E3623" s="1127"/>
      <c r="F3623" s="1127"/>
      <c r="G3623" s="1127"/>
    </row>
    <row r="3624" spans="5:7" ht="12.75">
      <c r="E3624" s="1127"/>
      <c r="F3624" s="1127"/>
      <c r="G3624" s="1127"/>
    </row>
    <row r="3625" spans="5:7" ht="12.75">
      <c r="E3625" s="1127"/>
      <c r="F3625" s="1127"/>
      <c r="G3625" s="1127"/>
    </row>
    <row r="3626" spans="5:7" ht="12.75">
      <c r="E3626" s="1127"/>
      <c r="F3626" s="1127"/>
      <c r="G3626" s="1127"/>
    </row>
    <row r="3627" spans="5:7" ht="12.75">
      <c r="E3627" s="1127"/>
      <c r="F3627" s="1127"/>
      <c r="G3627" s="1127"/>
    </row>
    <row r="3628" spans="5:7" ht="12.75">
      <c r="E3628" s="1127"/>
      <c r="F3628" s="1127"/>
      <c r="G3628" s="1127"/>
    </row>
    <row r="3629" spans="5:7" ht="12.75">
      <c r="E3629" s="1127"/>
      <c r="F3629" s="1127"/>
      <c r="G3629" s="1127"/>
    </row>
    <row r="3630" spans="5:7" ht="12.75">
      <c r="E3630" s="1127"/>
      <c r="F3630" s="1127"/>
      <c r="G3630" s="1127"/>
    </row>
    <row r="3631" spans="5:7" ht="12.75">
      <c r="E3631" s="1127"/>
      <c r="F3631" s="1127"/>
      <c r="G3631" s="1127"/>
    </row>
    <row r="3632" spans="5:7" ht="12.75">
      <c r="E3632" s="1127"/>
      <c r="F3632" s="1127"/>
      <c r="G3632" s="1127"/>
    </row>
    <row r="3633" spans="5:7" ht="12.75">
      <c r="E3633" s="1127"/>
      <c r="F3633" s="1127"/>
      <c r="G3633" s="1127"/>
    </row>
    <row r="3634" spans="5:7" ht="12.75">
      <c r="E3634" s="1127"/>
      <c r="F3634" s="1127"/>
      <c r="G3634" s="1127"/>
    </row>
    <row r="3635" spans="5:7" ht="12.75">
      <c r="E3635" s="1127"/>
      <c r="F3635" s="1127"/>
      <c r="G3635" s="1127"/>
    </row>
    <row r="3636" spans="5:7" ht="12.75">
      <c r="E3636" s="1127"/>
      <c r="F3636" s="1127"/>
      <c r="G3636" s="1127"/>
    </row>
    <row r="3637" spans="5:7" ht="12.75">
      <c r="E3637" s="1127"/>
      <c r="F3637" s="1127"/>
      <c r="G3637" s="1127"/>
    </row>
    <row r="3638" spans="5:7" ht="12.75">
      <c r="E3638" s="1127"/>
      <c r="F3638" s="1127"/>
      <c r="G3638" s="1127"/>
    </row>
    <row r="3639" spans="5:7" ht="12.75">
      <c r="E3639" s="1127"/>
      <c r="F3639" s="1127"/>
      <c r="G3639" s="1127"/>
    </row>
    <row r="3640" spans="5:7" ht="12.75">
      <c r="E3640" s="1127"/>
      <c r="F3640" s="1127"/>
      <c r="G3640" s="1127"/>
    </row>
    <row r="3641" spans="5:7" ht="12.75">
      <c r="E3641" s="1127"/>
      <c r="F3641" s="1127"/>
      <c r="G3641" s="1127"/>
    </row>
    <row r="3642" spans="5:7" ht="12.75">
      <c r="E3642" s="1127"/>
      <c r="F3642" s="1127"/>
      <c r="G3642" s="1127"/>
    </row>
    <row r="3643" spans="5:7" ht="12.75">
      <c r="E3643" s="1127"/>
      <c r="F3643" s="1127"/>
      <c r="G3643" s="1127"/>
    </row>
    <row r="3644" spans="5:7" ht="12.75">
      <c r="E3644" s="1127"/>
      <c r="F3644" s="1127"/>
      <c r="G3644" s="1127"/>
    </row>
    <row r="3645" spans="5:7" ht="12.75">
      <c r="E3645" s="1127"/>
      <c r="F3645" s="1127"/>
      <c r="G3645" s="1127"/>
    </row>
    <row r="3646" spans="5:7" ht="12.75">
      <c r="E3646" s="1127"/>
      <c r="F3646" s="1127"/>
      <c r="G3646" s="1127"/>
    </row>
    <row r="3647" spans="5:7" ht="12.75">
      <c r="E3647" s="1127"/>
      <c r="F3647" s="1127"/>
      <c r="G3647" s="1127"/>
    </row>
    <row r="3648" spans="5:7" ht="12.75">
      <c r="E3648" s="1127"/>
      <c r="F3648" s="1127"/>
      <c r="G3648" s="1127"/>
    </row>
    <row r="3649" spans="5:7" ht="12.75">
      <c r="E3649" s="1127"/>
      <c r="F3649" s="1127"/>
      <c r="G3649" s="1127"/>
    </row>
    <row r="3650" spans="5:7" ht="12.75">
      <c r="E3650" s="1127"/>
      <c r="F3650" s="1127"/>
      <c r="G3650" s="1127"/>
    </row>
    <row r="3651" spans="5:7" ht="12.75">
      <c r="E3651" s="1127"/>
      <c r="F3651" s="1127"/>
      <c r="G3651" s="1127"/>
    </row>
    <row r="3652" spans="5:7" ht="12.75">
      <c r="E3652" s="1127"/>
      <c r="F3652" s="1127"/>
      <c r="G3652" s="1127"/>
    </row>
    <row r="3653" spans="5:7" ht="12.75">
      <c r="E3653" s="1127"/>
      <c r="F3653" s="1127"/>
      <c r="G3653" s="1127"/>
    </row>
    <row r="3654" spans="5:7" ht="12.75">
      <c r="E3654" s="1127"/>
      <c r="F3654" s="1127"/>
      <c r="G3654" s="1127"/>
    </row>
    <row r="3655" spans="5:7" ht="12.75">
      <c r="E3655" s="1127"/>
      <c r="F3655" s="1127"/>
      <c r="G3655" s="1127"/>
    </row>
    <row r="3656" spans="5:7" ht="12.75">
      <c r="E3656" s="1127"/>
      <c r="F3656" s="1127"/>
      <c r="G3656" s="1127"/>
    </row>
    <row r="3657" spans="5:7" ht="12.75">
      <c r="E3657" s="1127"/>
      <c r="F3657" s="1127"/>
      <c r="G3657" s="1127"/>
    </row>
    <row r="3658" spans="5:7" ht="12.75">
      <c r="E3658" s="1127"/>
      <c r="F3658" s="1127"/>
      <c r="G3658" s="1127"/>
    </row>
    <row r="3659" spans="5:7" ht="12.75">
      <c r="E3659" s="1127"/>
      <c r="F3659" s="1127"/>
      <c r="G3659" s="1127"/>
    </row>
    <row r="3660" spans="5:7" ht="12.75">
      <c r="E3660" s="1127"/>
      <c r="F3660" s="1127"/>
      <c r="G3660" s="1127"/>
    </row>
    <row r="3661" spans="5:7" ht="12.75">
      <c r="E3661" s="1127"/>
      <c r="F3661" s="1127"/>
      <c r="G3661" s="1127"/>
    </row>
    <row r="3662" spans="5:7" ht="12.75">
      <c r="E3662" s="1127"/>
      <c r="F3662" s="1127"/>
      <c r="G3662" s="1127"/>
    </row>
    <row r="3663" spans="5:7" ht="12.75">
      <c r="E3663" s="1127"/>
      <c r="F3663" s="1127"/>
      <c r="G3663" s="1127"/>
    </row>
    <row r="3664" spans="5:7" ht="12.75">
      <c r="E3664" s="1127"/>
      <c r="F3664" s="1127"/>
      <c r="G3664" s="1127"/>
    </row>
    <row r="3665" spans="5:7" ht="12.75">
      <c r="E3665" s="1127"/>
      <c r="F3665" s="1127"/>
      <c r="G3665" s="1127"/>
    </row>
    <row r="3666" spans="5:7" ht="12.75">
      <c r="E3666" s="1127"/>
      <c r="F3666" s="1127"/>
      <c r="G3666" s="1127"/>
    </row>
    <row r="3667" spans="5:7" ht="12.75">
      <c r="E3667" s="1127"/>
      <c r="F3667" s="1127"/>
      <c r="G3667" s="1127"/>
    </row>
    <row r="3668" spans="5:7" ht="12.75">
      <c r="E3668" s="1127"/>
      <c r="F3668" s="1127"/>
      <c r="G3668" s="1127"/>
    </row>
    <row r="3669" spans="5:7" ht="12.75">
      <c r="E3669" s="1127"/>
      <c r="F3669" s="1127"/>
      <c r="G3669" s="1127"/>
    </row>
    <row r="3670" spans="5:7" ht="12.75">
      <c r="E3670" s="1127"/>
      <c r="F3670" s="1127"/>
      <c r="G3670" s="1127"/>
    </row>
    <row r="3671" spans="5:7" ht="12.75">
      <c r="E3671" s="1127"/>
      <c r="F3671" s="1127"/>
      <c r="G3671" s="1127"/>
    </row>
    <row r="3672" spans="5:7" ht="12.75">
      <c r="E3672" s="1127"/>
      <c r="F3672" s="1127"/>
      <c r="G3672" s="1127"/>
    </row>
    <row r="3673" spans="5:7" ht="12.75">
      <c r="E3673" s="1127"/>
      <c r="F3673" s="1127"/>
      <c r="G3673" s="1127"/>
    </row>
    <row r="3674" spans="5:7" ht="12.75">
      <c r="E3674" s="1127"/>
      <c r="F3674" s="1127"/>
      <c r="G3674" s="1127"/>
    </row>
    <row r="3675" spans="5:7" ht="12.75">
      <c r="E3675" s="1127"/>
      <c r="F3675" s="1127"/>
      <c r="G3675" s="1127"/>
    </row>
    <row r="3676" spans="5:7" ht="12.75">
      <c r="E3676" s="1127"/>
      <c r="F3676" s="1127"/>
      <c r="G3676" s="1127"/>
    </row>
    <row r="3677" spans="5:7" ht="12.75">
      <c r="E3677" s="1127"/>
      <c r="F3677" s="1127"/>
      <c r="G3677" s="1127"/>
    </row>
    <row r="3678" spans="5:7" ht="12.75">
      <c r="E3678" s="1127"/>
      <c r="F3678" s="1127"/>
      <c r="G3678" s="1127"/>
    </row>
    <row r="3679" spans="5:7" ht="12.75">
      <c r="E3679" s="1127"/>
      <c r="F3679" s="1127"/>
      <c r="G3679" s="1127"/>
    </row>
    <row r="3680" spans="5:7" ht="12.75">
      <c r="E3680" s="1127"/>
      <c r="F3680" s="1127"/>
      <c r="G3680" s="1127"/>
    </row>
    <row r="3681" spans="5:7" ht="12.75">
      <c r="E3681" s="1127"/>
      <c r="F3681" s="1127"/>
      <c r="G3681" s="1127"/>
    </row>
    <row r="3682" spans="5:7" ht="12.75">
      <c r="E3682" s="1127"/>
      <c r="F3682" s="1127"/>
      <c r="G3682" s="1127"/>
    </row>
    <row r="3683" spans="5:7" ht="12.75">
      <c r="E3683" s="1127"/>
      <c r="F3683" s="1127"/>
      <c r="G3683" s="1127"/>
    </row>
    <row r="3684" spans="5:7" ht="12.75">
      <c r="E3684" s="1127"/>
      <c r="F3684" s="1127"/>
      <c r="G3684" s="1127"/>
    </row>
    <row r="3685" spans="5:7" ht="12.75">
      <c r="E3685" s="1127"/>
      <c r="F3685" s="1127"/>
      <c r="G3685" s="1127"/>
    </row>
    <row r="3686" spans="5:7" ht="12.75">
      <c r="E3686" s="1127"/>
      <c r="F3686" s="1127"/>
      <c r="G3686" s="1127"/>
    </row>
    <row r="3687" spans="5:7" ht="12.75">
      <c r="E3687" s="1127"/>
      <c r="F3687" s="1127"/>
      <c r="G3687" s="1127"/>
    </row>
    <row r="3688" spans="5:7" ht="12.75">
      <c r="E3688" s="1127"/>
      <c r="F3688" s="1127"/>
      <c r="G3688" s="1127"/>
    </row>
    <row r="3689" spans="5:7" ht="12.75">
      <c r="E3689" s="1127"/>
      <c r="F3689" s="1127"/>
      <c r="G3689" s="1127"/>
    </row>
    <row r="3690" spans="5:7" ht="12.75">
      <c r="E3690" s="1127"/>
      <c r="F3690" s="1127"/>
      <c r="G3690" s="1127"/>
    </row>
    <row r="3691" spans="5:7" ht="12.75">
      <c r="E3691" s="1127"/>
      <c r="F3691" s="1127"/>
      <c r="G3691" s="1127"/>
    </row>
    <row r="3692" spans="5:7" ht="12.75">
      <c r="E3692" s="1127"/>
      <c r="F3692" s="1127"/>
      <c r="G3692" s="1127"/>
    </row>
    <row r="3693" spans="5:7" ht="12.75">
      <c r="E3693" s="1127"/>
      <c r="F3693" s="1127"/>
      <c r="G3693" s="1127"/>
    </row>
    <row r="3694" spans="5:7" ht="12.75">
      <c r="E3694" s="1127"/>
      <c r="F3694" s="1127"/>
      <c r="G3694" s="1127"/>
    </row>
    <row r="3695" spans="5:7" ht="12.75">
      <c r="E3695" s="1127"/>
      <c r="F3695" s="1127"/>
      <c r="G3695" s="1127"/>
    </row>
    <row r="3696" spans="5:7" ht="12.75">
      <c r="E3696" s="1127"/>
      <c r="F3696" s="1127"/>
      <c r="G3696" s="1127"/>
    </row>
    <row r="3697" spans="5:7" ht="12.75">
      <c r="E3697" s="1127"/>
      <c r="F3697" s="1127"/>
      <c r="G3697" s="1127"/>
    </row>
    <row r="3698" spans="5:7" ht="12.75">
      <c r="E3698" s="1127"/>
      <c r="F3698" s="1127"/>
      <c r="G3698" s="1127"/>
    </row>
    <row r="3699" spans="5:7" ht="12.75">
      <c r="E3699" s="1127"/>
      <c r="F3699" s="1127"/>
      <c r="G3699" s="1127"/>
    </row>
    <row r="3700" spans="5:7" ht="12.75">
      <c r="E3700" s="1127"/>
      <c r="F3700" s="1127"/>
      <c r="G3700" s="1127"/>
    </row>
    <row r="3701" spans="5:7" ht="12.75">
      <c r="E3701" s="1127"/>
      <c r="F3701" s="1127"/>
      <c r="G3701" s="1127"/>
    </row>
    <row r="3702" spans="5:7" ht="12.75">
      <c r="E3702" s="1127"/>
      <c r="F3702" s="1127"/>
      <c r="G3702" s="1127"/>
    </row>
    <row r="3703" spans="5:7" ht="12.75">
      <c r="E3703" s="1127"/>
      <c r="F3703" s="1127"/>
      <c r="G3703" s="1127"/>
    </row>
    <row r="3704" spans="5:7" ht="12.75">
      <c r="E3704" s="1127"/>
      <c r="F3704" s="1127"/>
      <c r="G3704" s="1127"/>
    </row>
    <row r="3705" spans="5:7" ht="12.75">
      <c r="E3705" s="1127"/>
      <c r="F3705" s="1127"/>
      <c r="G3705" s="1127"/>
    </row>
    <row r="3706" spans="5:7" ht="12.75">
      <c r="E3706" s="1127"/>
      <c r="F3706" s="1127"/>
      <c r="G3706" s="1127"/>
    </row>
    <row r="3707" spans="5:7" ht="12.75">
      <c r="E3707" s="1127"/>
      <c r="F3707" s="1127"/>
      <c r="G3707" s="1127"/>
    </row>
    <row r="3708" spans="5:7" ht="12.75">
      <c r="E3708" s="1127"/>
      <c r="F3708" s="1127"/>
      <c r="G3708" s="1127"/>
    </row>
    <row r="3709" spans="5:7" ht="12.75">
      <c r="E3709" s="1127"/>
      <c r="F3709" s="1127"/>
      <c r="G3709" s="1127"/>
    </row>
    <row r="3710" spans="5:7" ht="12.75">
      <c r="E3710" s="1127"/>
      <c r="F3710" s="1127"/>
      <c r="G3710" s="1127"/>
    </row>
    <row r="3711" spans="5:7" ht="12.75">
      <c r="E3711" s="1127"/>
      <c r="F3711" s="1127"/>
      <c r="G3711" s="1127"/>
    </row>
    <row r="3712" spans="5:7" ht="12.75">
      <c r="E3712" s="1127"/>
      <c r="F3712" s="1127"/>
      <c r="G3712" s="1127"/>
    </row>
    <row r="3713" spans="5:7" ht="12.75">
      <c r="E3713" s="1127"/>
      <c r="F3713" s="1127"/>
      <c r="G3713" s="1127"/>
    </row>
    <row r="3714" spans="5:7" ht="12.75">
      <c r="E3714" s="1127"/>
      <c r="F3714" s="1127"/>
      <c r="G3714" s="1127"/>
    </row>
    <row r="3715" spans="5:7" ht="12.75">
      <c r="E3715" s="1127"/>
      <c r="F3715" s="1127"/>
      <c r="G3715" s="1127"/>
    </row>
    <row r="3716" spans="5:7" ht="12.75">
      <c r="E3716" s="1127"/>
      <c r="F3716" s="1127"/>
      <c r="G3716" s="1127"/>
    </row>
    <row r="3717" spans="5:7" ht="12.75">
      <c r="E3717" s="1127"/>
      <c r="F3717" s="1127"/>
      <c r="G3717" s="1127"/>
    </row>
    <row r="3718" spans="5:7" ht="12.75">
      <c r="E3718" s="1127"/>
      <c r="F3718" s="1127"/>
      <c r="G3718" s="1127"/>
    </row>
    <row r="3719" spans="5:7" ht="12.75">
      <c r="E3719" s="1127"/>
      <c r="F3719" s="1127"/>
      <c r="G3719" s="1127"/>
    </row>
    <row r="3720" spans="5:7" ht="12.75">
      <c r="E3720" s="1127"/>
      <c r="F3720" s="1127"/>
      <c r="G3720" s="1127"/>
    </row>
    <row r="3721" spans="5:7" ht="12.75">
      <c r="E3721" s="1127"/>
      <c r="F3721" s="1127"/>
      <c r="G3721" s="1127"/>
    </row>
    <row r="3722" spans="5:7" ht="12.75">
      <c r="E3722" s="1127"/>
      <c r="F3722" s="1127"/>
      <c r="G3722" s="1127"/>
    </row>
    <row r="3723" spans="5:7" ht="12.75">
      <c r="E3723" s="1127"/>
      <c r="F3723" s="1127"/>
      <c r="G3723" s="1127"/>
    </row>
    <row r="3724" spans="5:7" ht="12.75">
      <c r="E3724" s="1127"/>
      <c r="F3724" s="1127"/>
      <c r="G3724" s="1127"/>
    </row>
    <row r="3725" spans="5:7" ht="12.75">
      <c r="E3725" s="1127"/>
      <c r="F3725" s="1127"/>
      <c r="G3725" s="1127"/>
    </row>
    <row r="3726" spans="5:7" ht="12.75">
      <c r="E3726" s="1127"/>
      <c r="F3726" s="1127"/>
      <c r="G3726" s="1127"/>
    </row>
    <row r="3727" spans="5:7" ht="12.75">
      <c r="E3727" s="1127"/>
      <c r="F3727" s="1127"/>
      <c r="G3727" s="1127"/>
    </row>
    <row r="3728" spans="5:7" ht="12.75">
      <c r="E3728" s="1127"/>
      <c r="F3728" s="1127"/>
      <c r="G3728" s="1127"/>
    </row>
    <row r="3729" spans="5:7" ht="12.75">
      <c r="E3729" s="1127"/>
      <c r="F3729" s="1127"/>
      <c r="G3729" s="1127"/>
    </row>
    <row r="3730" spans="5:7" ht="12.75">
      <c r="E3730" s="1127"/>
      <c r="F3730" s="1127"/>
      <c r="G3730" s="1127"/>
    </row>
    <row r="3731" spans="5:7" ht="12.75">
      <c r="E3731" s="1127"/>
      <c r="F3731" s="1127"/>
      <c r="G3731" s="1127"/>
    </row>
    <row r="3732" spans="5:7" ht="12.75">
      <c r="E3732" s="1127"/>
      <c r="F3732" s="1127"/>
      <c r="G3732" s="1127"/>
    </row>
    <row r="3733" spans="5:7" ht="12.75">
      <c r="E3733" s="1127"/>
      <c r="F3733" s="1127"/>
      <c r="G3733" s="1127"/>
    </row>
    <row r="3734" spans="5:7" ht="12.75">
      <c r="E3734" s="1127"/>
      <c r="F3734" s="1127"/>
      <c r="G3734" s="1127"/>
    </row>
    <row r="3735" spans="5:7" ht="12.75">
      <c r="E3735" s="1127"/>
      <c r="F3735" s="1127"/>
      <c r="G3735" s="1127"/>
    </row>
    <row r="3736" spans="5:7" ht="12.75">
      <c r="E3736" s="1127"/>
      <c r="F3736" s="1127"/>
      <c r="G3736" s="1127"/>
    </row>
    <row r="3737" spans="5:7" ht="12.75">
      <c r="E3737" s="1127"/>
      <c r="F3737" s="1127"/>
      <c r="G3737" s="1127"/>
    </row>
    <row r="3738" spans="5:7" ht="12.75">
      <c r="E3738" s="1127"/>
      <c r="F3738" s="1127"/>
      <c r="G3738" s="1127"/>
    </row>
    <row r="3739" spans="5:7" ht="12.75">
      <c r="E3739" s="1127"/>
      <c r="F3739" s="1127"/>
      <c r="G3739" s="1127"/>
    </row>
    <row r="3740" spans="5:7" ht="12.75">
      <c r="E3740" s="1127"/>
      <c r="F3740" s="1127"/>
      <c r="G3740" s="1127"/>
    </row>
    <row r="3741" spans="5:7" ht="12.75">
      <c r="E3741" s="1127"/>
      <c r="F3741" s="1127"/>
      <c r="G3741" s="1127"/>
    </row>
    <row r="3742" spans="5:7" ht="12.75">
      <c r="E3742" s="1127"/>
      <c r="F3742" s="1127"/>
      <c r="G3742" s="1127"/>
    </row>
    <row r="3743" spans="5:7" ht="12.75">
      <c r="E3743" s="1127"/>
      <c r="F3743" s="1127"/>
      <c r="G3743" s="1127"/>
    </row>
    <row r="3744" spans="5:7" ht="12.75">
      <c r="E3744" s="1127"/>
      <c r="F3744" s="1127"/>
      <c r="G3744" s="1127"/>
    </row>
    <row r="3745" spans="5:7" ht="12.75">
      <c r="E3745" s="1127"/>
      <c r="F3745" s="1127"/>
      <c r="G3745" s="1127"/>
    </row>
    <row r="3746" spans="5:7" ht="12.75">
      <c r="E3746" s="1127"/>
      <c r="F3746" s="1127"/>
      <c r="G3746" s="1127"/>
    </row>
    <row r="3747" spans="5:7" ht="12.75">
      <c r="E3747" s="1127"/>
      <c r="F3747" s="1127"/>
      <c r="G3747" s="1127"/>
    </row>
    <row r="3748" spans="5:7" ht="12.75">
      <c r="E3748" s="1127"/>
      <c r="F3748" s="1127"/>
      <c r="G3748" s="1127"/>
    </row>
    <row r="3749" spans="5:7" ht="12.75">
      <c r="E3749" s="1127"/>
      <c r="F3749" s="1127"/>
      <c r="G3749" s="1127"/>
    </row>
    <row r="3750" spans="5:7" ht="12.75">
      <c r="E3750" s="1127"/>
      <c r="F3750" s="1127"/>
      <c r="G3750" s="1127"/>
    </row>
    <row r="3751" spans="5:7" ht="12.75">
      <c r="E3751" s="1127"/>
      <c r="F3751" s="1127"/>
      <c r="G3751" s="1127"/>
    </row>
    <row r="3752" spans="5:7" ht="12.75">
      <c r="E3752" s="1127"/>
      <c r="F3752" s="1127"/>
      <c r="G3752" s="1127"/>
    </row>
    <row r="3753" spans="5:7" ht="12.75">
      <c r="E3753" s="1127"/>
      <c r="F3753" s="1127"/>
      <c r="G3753" s="1127"/>
    </row>
    <row r="3754" spans="5:7" ht="12.75">
      <c r="E3754" s="1127"/>
      <c r="F3754" s="1127"/>
      <c r="G3754" s="1127"/>
    </row>
    <row r="3755" spans="5:7" ht="12.75">
      <c r="E3755" s="1127"/>
      <c r="F3755" s="1127"/>
      <c r="G3755" s="1127"/>
    </row>
    <row r="3756" spans="5:7" ht="12.75">
      <c r="E3756" s="1127"/>
      <c r="F3756" s="1127"/>
      <c r="G3756" s="1127"/>
    </row>
    <row r="3757" spans="5:7" ht="12.75">
      <c r="E3757" s="1127"/>
      <c r="F3757" s="1127"/>
      <c r="G3757" s="1127"/>
    </row>
    <row r="3758" spans="5:7" ht="12.75">
      <c r="E3758" s="1127"/>
      <c r="F3758" s="1127"/>
      <c r="G3758" s="1127"/>
    </row>
    <row r="3759" spans="5:7" ht="12.75">
      <c r="E3759" s="1127"/>
      <c r="F3759" s="1127"/>
      <c r="G3759" s="1127"/>
    </row>
    <row r="3760" spans="5:7" ht="12.75">
      <c r="E3760" s="1127"/>
      <c r="F3760" s="1127"/>
      <c r="G3760" s="1127"/>
    </row>
    <row r="3761" spans="5:7" ht="12.75">
      <c r="E3761" s="1127"/>
      <c r="F3761" s="1127"/>
      <c r="G3761" s="1127"/>
    </row>
    <row r="3762" spans="5:7" ht="12.75">
      <c r="E3762" s="1127"/>
      <c r="F3762" s="1127"/>
      <c r="G3762" s="1127"/>
    </row>
    <row r="3763" spans="5:7" ht="12.75">
      <c r="E3763" s="1127"/>
      <c r="F3763" s="1127"/>
      <c r="G3763" s="1127"/>
    </row>
    <row r="3764" spans="5:7" ht="12.75">
      <c r="E3764" s="1127"/>
      <c r="F3764" s="1127"/>
      <c r="G3764" s="1127"/>
    </row>
    <row r="3765" spans="5:7" ht="12.75">
      <c r="E3765" s="1127"/>
      <c r="F3765" s="1127"/>
      <c r="G3765" s="1127"/>
    </row>
    <row r="3766" spans="5:7" ht="12.75">
      <c r="E3766" s="1127"/>
      <c r="F3766" s="1127"/>
      <c r="G3766" s="1127"/>
    </row>
    <row r="3767" spans="5:7" ht="12.75">
      <c r="E3767" s="1127"/>
      <c r="F3767" s="1127"/>
      <c r="G3767" s="1127"/>
    </row>
    <row r="3768" spans="5:7" ht="12.75">
      <c r="E3768" s="1127"/>
      <c r="F3768" s="1127"/>
      <c r="G3768" s="1127"/>
    </row>
    <row r="3769" spans="5:7" ht="12.75">
      <c r="E3769" s="1127"/>
      <c r="F3769" s="1127"/>
      <c r="G3769" s="1127"/>
    </row>
    <row r="3770" spans="5:7" ht="12.75">
      <c r="E3770" s="1127"/>
      <c r="F3770" s="1127"/>
      <c r="G3770" s="1127"/>
    </row>
    <row r="3771" spans="5:7" ht="12.75">
      <c r="E3771" s="1127"/>
      <c r="F3771" s="1127"/>
      <c r="G3771" s="1127"/>
    </row>
    <row r="3772" spans="5:7" ht="12.75">
      <c r="E3772" s="1127"/>
      <c r="F3772" s="1127"/>
      <c r="G3772" s="1127"/>
    </row>
    <row r="3773" spans="5:7" ht="12.75">
      <c r="E3773" s="1127"/>
      <c r="F3773" s="1127"/>
      <c r="G3773" s="1127"/>
    </row>
    <row r="3774" spans="5:7" ht="12.75">
      <c r="E3774" s="1127"/>
      <c r="F3774" s="1127"/>
      <c r="G3774" s="1127"/>
    </row>
    <row r="3775" spans="5:7" ht="12.75">
      <c r="E3775" s="1127"/>
      <c r="F3775" s="1127"/>
      <c r="G3775" s="1127"/>
    </row>
    <row r="3776" spans="5:7" ht="12.75">
      <c r="E3776" s="1127"/>
      <c r="F3776" s="1127"/>
      <c r="G3776" s="1127"/>
    </row>
    <row r="3777" spans="5:7" ht="12.75">
      <c r="E3777" s="1127"/>
      <c r="F3777" s="1127"/>
      <c r="G3777" s="1127"/>
    </row>
    <row r="3778" spans="5:7" ht="12.75">
      <c r="E3778" s="1127"/>
      <c r="F3778" s="1127"/>
      <c r="G3778" s="1127"/>
    </row>
    <row r="3779" spans="5:7" ht="12.75">
      <c r="E3779" s="1127"/>
      <c r="F3779" s="1127"/>
      <c r="G3779" s="1127"/>
    </row>
    <row r="3780" spans="5:7" ht="12.75">
      <c r="E3780" s="1127"/>
      <c r="F3780" s="1127"/>
      <c r="G3780" s="1127"/>
    </row>
    <row r="3781" spans="5:7" ht="12.75">
      <c r="E3781" s="1127"/>
      <c r="F3781" s="1127"/>
      <c r="G3781" s="1127"/>
    </row>
    <row r="3782" spans="5:7" ht="12.75">
      <c r="E3782" s="1127"/>
      <c r="F3782" s="1127"/>
      <c r="G3782" s="1127"/>
    </row>
    <row r="3783" spans="5:7" ht="12.75">
      <c r="E3783" s="1127"/>
      <c r="F3783" s="1127"/>
      <c r="G3783" s="1127"/>
    </row>
    <row r="3784" spans="5:7" ht="12.75">
      <c r="E3784" s="1127"/>
      <c r="F3784" s="1127"/>
      <c r="G3784" s="1127"/>
    </row>
    <row r="3785" spans="5:7" ht="12.75">
      <c r="E3785" s="1127"/>
      <c r="F3785" s="1127"/>
      <c r="G3785" s="1127"/>
    </row>
    <row r="3786" spans="5:7" ht="12.75">
      <c r="E3786" s="1127"/>
      <c r="F3786" s="1127"/>
      <c r="G3786" s="1127"/>
    </row>
    <row r="3787" spans="5:7" ht="12.75">
      <c r="E3787" s="1127"/>
      <c r="F3787" s="1127"/>
      <c r="G3787" s="1127"/>
    </row>
    <row r="3788" spans="5:7" ht="12.75">
      <c r="E3788" s="1127"/>
      <c r="F3788" s="1127"/>
      <c r="G3788" s="1127"/>
    </row>
    <row r="3789" spans="5:7" ht="12.75">
      <c r="E3789" s="1127"/>
      <c r="F3789" s="1127"/>
      <c r="G3789" s="1127"/>
    </row>
    <row r="3790" spans="5:7" ht="12.75">
      <c r="E3790" s="1127"/>
      <c r="F3790" s="1127"/>
      <c r="G3790" s="1127"/>
    </row>
    <row r="3791" spans="5:7" ht="12.75">
      <c r="E3791" s="1127"/>
      <c r="F3791" s="1127"/>
      <c r="G3791" s="1127"/>
    </row>
    <row r="3792" spans="5:7" ht="12.75">
      <c r="E3792" s="1127"/>
      <c r="F3792" s="1127"/>
      <c r="G3792" s="1127"/>
    </row>
    <row r="3793" spans="5:7" ht="12.75">
      <c r="E3793" s="1127"/>
      <c r="F3793" s="1127"/>
      <c r="G3793" s="1127"/>
    </row>
    <row r="3794" spans="5:7" ht="12.75">
      <c r="E3794" s="1127"/>
      <c r="F3794" s="1127"/>
      <c r="G3794" s="1127"/>
    </row>
    <row r="3795" spans="5:7" ht="12.75">
      <c r="E3795" s="1127"/>
      <c r="F3795" s="1127"/>
      <c r="G3795" s="1127"/>
    </row>
    <row r="3796" spans="5:7" ht="12.75">
      <c r="E3796" s="1127"/>
      <c r="F3796" s="1127"/>
      <c r="G3796" s="1127"/>
    </row>
    <row r="3797" spans="5:7" ht="12.75">
      <c r="E3797" s="1127"/>
      <c r="F3797" s="1127"/>
      <c r="G3797" s="1127"/>
    </row>
    <row r="3798" spans="5:7" ht="12.75">
      <c r="E3798" s="1127"/>
      <c r="F3798" s="1127"/>
      <c r="G3798" s="1127"/>
    </row>
    <row r="3799" spans="5:7" ht="12.75">
      <c r="E3799" s="1127"/>
      <c r="F3799" s="1127"/>
      <c r="G3799" s="1127"/>
    </row>
    <row r="3800" spans="5:7" ht="12.75">
      <c r="E3800" s="1127"/>
      <c r="F3800" s="1127"/>
      <c r="G3800" s="1127"/>
    </row>
    <row r="3801" spans="5:7" ht="12.75">
      <c r="E3801" s="1127"/>
      <c r="F3801" s="1127"/>
      <c r="G3801" s="1127"/>
    </row>
    <row r="3802" spans="5:7" ht="12.75">
      <c r="E3802" s="1127"/>
      <c r="F3802" s="1127"/>
      <c r="G3802" s="1127"/>
    </row>
    <row r="3803" spans="5:7" ht="12.75">
      <c r="E3803" s="1127"/>
      <c r="F3803" s="1127"/>
      <c r="G3803" s="1127"/>
    </row>
    <row r="3804" spans="5:7" ht="12.75">
      <c r="E3804" s="1127"/>
      <c r="F3804" s="1127"/>
      <c r="G3804" s="1127"/>
    </row>
    <row r="3805" spans="5:7" ht="12.75">
      <c r="E3805" s="1127"/>
      <c r="F3805" s="1127"/>
      <c r="G3805" s="1127"/>
    </row>
    <row r="3806" spans="5:7" ht="12.75">
      <c r="E3806" s="1127"/>
      <c r="F3806" s="1127"/>
      <c r="G3806" s="1127"/>
    </row>
    <row r="3807" spans="5:7" ht="12.75">
      <c r="E3807" s="1127"/>
      <c r="F3807" s="1127"/>
      <c r="G3807" s="1127"/>
    </row>
    <row r="3808" spans="5:7" ht="12.75">
      <c r="E3808" s="1127"/>
      <c r="F3808" s="1127"/>
      <c r="G3808" s="1127"/>
    </row>
    <row r="3809" spans="5:7" ht="12.75">
      <c r="E3809" s="1127"/>
      <c r="F3809" s="1127"/>
      <c r="G3809" s="1127"/>
    </row>
    <row r="3810" spans="5:7" ht="12.75">
      <c r="E3810" s="1127"/>
      <c r="F3810" s="1127"/>
      <c r="G3810" s="1127"/>
    </row>
    <row r="3811" spans="5:7" ht="12.75">
      <c r="E3811" s="1127"/>
      <c r="F3811" s="1127"/>
      <c r="G3811" s="1127"/>
    </row>
    <row r="3812" spans="5:7" ht="12.75">
      <c r="E3812" s="1127"/>
      <c r="F3812" s="1127"/>
      <c r="G3812" s="1127"/>
    </row>
    <row r="3813" spans="5:7" ht="12.75">
      <c r="E3813" s="1127"/>
      <c r="F3813" s="1127"/>
      <c r="G3813" s="1127"/>
    </row>
    <row r="3814" spans="5:7" ht="12.75">
      <c r="E3814" s="1127"/>
      <c r="F3814" s="1127"/>
      <c r="G3814" s="1127"/>
    </row>
    <row r="3815" spans="5:7" ht="12.75">
      <c r="E3815" s="1127"/>
      <c r="F3815" s="1127"/>
      <c r="G3815" s="1127"/>
    </row>
    <row r="3816" spans="5:7" ht="12.75">
      <c r="E3816" s="1127"/>
      <c r="F3816" s="1127"/>
      <c r="G3816" s="1127"/>
    </row>
    <row r="3817" spans="5:7" ht="12.75">
      <c r="E3817" s="1127"/>
      <c r="F3817" s="1127"/>
      <c r="G3817" s="1127"/>
    </row>
    <row r="3818" spans="5:7" ht="12.75">
      <c r="E3818" s="1127"/>
      <c r="F3818" s="1127"/>
      <c r="G3818" s="1127"/>
    </row>
    <row r="3819" spans="5:7" ht="12.75">
      <c r="E3819" s="1127"/>
      <c r="F3819" s="1127"/>
      <c r="G3819" s="1127"/>
    </row>
    <row r="3820" spans="5:7" ht="12.75">
      <c r="E3820" s="1127"/>
      <c r="F3820" s="1127"/>
      <c r="G3820" s="1127"/>
    </row>
    <row r="3821" spans="5:7" ht="12.75">
      <c r="E3821" s="1127"/>
      <c r="F3821" s="1127"/>
      <c r="G3821" s="1127"/>
    </row>
    <row r="3822" spans="5:7" ht="12.75">
      <c r="E3822" s="1127"/>
      <c r="F3822" s="1127"/>
      <c r="G3822" s="1127"/>
    </row>
    <row r="3823" spans="5:7" ht="12.75">
      <c r="E3823" s="1127"/>
      <c r="F3823" s="1127"/>
      <c r="G3823" s="1127"/>
    </row>
    <row r="3824" spans="5:7" ht="12.75">
      <c r="E3824" s="1127"/>
      <c r="F3824" s="1127"/>
      <c r="G3824" s="1127"/>
    </row>
    <row r="3825" spans="5:7" ht="12.75">
      <c r="E3825" s="1127"/>
      <c r="F3825" s="1127"/>
      <c r="G3825" s="1127"/>
    </row>
    <row r="3826" spans="5:7" ht="12.75">
      <c r="E3826" s="1127"/>
      <c r="F3826" s="1127"/>
      <c r="G3826" s="1127"/>
    </row>
    <row r="3827" spans="5:7" ht="12.75">
      <c r="E3827" s="1127"/>
      <c r="F3827" s="1127"/>
      <c r="G3827" s="1127"/>
    </row>
    <row r="3828" spans="5:7" ht="12.75">
      <c r="E3828" s="1127"/>
      <c r="F3828" s="1127"/>
      <c r="G3828" s="1127"/>
    </row>
    <row r="3829" spans="5:7" ht="12.75">
      <c r="E3829" s="1127"/>
      <c r="F3829" s="1127"/>
      <c r="G3829" s="1127"/>
    </row>
    <row r="3830" spans="5:7" ht="12.75">
      <c r="E3830" s="1127"/>
      <c r="F3830" s="1127"/>
      <c r="G3830" s="1127"/>
    </row>
    <row r="3831" spans="5:7" ht="12.75">
      <c r="E3831" s="1127"/>
      <c r="F3831" s="1127"/>
      <c r="G3831" s="1127"/>
    </row>
    <row r="3832" spans="5:7" ht="12.75">
      <c r="E3832" s="1127"/>
      <c r="F3832" s="1127"/>
      <c r="G3832" s="1127"/>
    </row>
    <row r="3833" spans="5:7" ht="12.75">
      <c r="E3833" s="1127"/>
      <c r="F3833" s="1127"/>
      <c r="G3833" s="1127"/>
    </row>
    <row r="3834" spans="5:7" ht="12.75">
      <c r="E3834" s="1127"/>
      <c r="F3834" s="1127"/>
      <c r="G3834" s="1127"/>
    </row>
    <row r="3835" spans="5:7" ht="12.75">
      <c r="E3835" s="1127"/>
      <c r="F3835" s="1127"/>
      <c r="G3835" s="1127"/>
    </row>
    <row r="3836" spans="5:7" ht="12.75">
      <c r="E3836" s="1127"/>
      <c r="F3836" s="1127"/>
      <c r="G3836" s="1127"/>
    </row>
    <row r="3837" spans="5:7" ht="12.75">
      <c r="E3837" s="1127"/>
      <c r="F3837" s="1127"/>
      <c r="G3837" s="1127"/>
    </row>
    <row r="3838" spans="5:7" ht="12.75">
      <c r="E3838" s="1127"/>
      <c r="F3838" s="1127"/>
      <c r="G3838" s="1127"/>
    </row>
    <row r="3839" spans="5:7" ht="12.75">
      <c r="E3839" s="1127"/>
      <c r="F3839" s="1127"/>
      <c r="G3839" s="1127"/>
    </row>
    <row r="3840" spans="5:7" ht="12.75">
      <c r="E3840" s="1127"/>
      <c r="F3840" s="1127"/>
      <c r="G3840" s="1127"/>
    </row>
    <row r="3841" spans="5:7" ht="12.75">
      <c r="E3841" s="1127"/>
      <c r="F3841" s="1127"/>
      <c r="G3841" s="1127"/>
    </row>
    <row r="3842" spans="5:7" ht="12.75">
      <c r="E3842" s="1127"/>
      <c r="F3842" s="1127"/>
      <c r="G3842" s="1127"/>
    </row>
    <row r="3843" spans="5:7" ht="12.75">
      <c r="E3843" s="1127"/>
      <c r="F3843" s="1127"/>
      <c r="G3843" s="1127"/>
    </row>
    <row r="3844" spans="5:7" ht="12.75">
      <c r="E3844" s="1127"/>
      <c r="F3844" s="1127"/>
      <c r="G3844" s="1127"/>
    </row>
    <row r="3845" spans="5:7" ht="12.75">
      <c r="E3845" s="1127"/>
      <c r="F3845" s="1127"/>
      <c r="G3845" s="1127"/>
    </row>
    <row r="3846" spans="5:7" ht="12.75">
      <c r="E3846" s="1127"/>
      <c r="F3846" s="1127"/>
      <c r="G3846" s="1127"/>
    </row>
    <row r="3847" spans="5:7" ht="12.75">
      <c r="E3847" s="1127"/>
      <c r="F3847" s="1127"/>
      <c r="G3847" s="1127"/>
    </row>
    <row r="3848" spans="5:7" ht="12.75">
      <c r="E3848" s="1127"/>
      <c r="F3848" s="1127"/>
      <c r="G3848" s="1127"/>
    </row>
    <row r="3849" spans="5:7" ht="12.75">
      <c r="E3849" s="1127"/>
      <c r="F3849" s="1127"/>
      <c r="G3849" s="1127"/>
    </row>
    <row r="3850" spans="5:7" ht="12.75">
      <c r="E3850" s="1127"/>
      <c r="F3850" s="1127"/>
      <c r="G3850" s="1127"/>
    </row>
    <row r="3851" spans="5:7" ht="12.75">
      <c r="E3851" s="1127"/>
      <c r="F3851" s="1127"/>
      <c r="G3851" s="1127"/>
    </row>
    <row r="3852" spans="5:7" ht="12.75">
      <c r="E3852" s="1127"/>
      <c r="F3852" s="1127"/>
      <c r="G3852" s="1127"/>
    </row>
    <row r="3853" spans="5:7" ht="12.75">
      <c r="E3853" s="1127"/>
      <c r="F3853" s="1127"/>
      <c r="G3853" s="1127"/>
    </row>
    <row r="3854" spans="5:7" ht="12.75">
      <c r="E3854" s="1127"/>
      <c r="F3854" s="1127"/>
      <c r="G3854" s="1127"/>
    </row>
    <row r="3855" spans="5:7" ht="12.75">
      <c r="E3855" s="1127"/>
      <c r="F3855" s="1127"/>
      <c r="G3855" s="1127"/>
    </row>
    <row r="3856" spans="5:7" ht="12.75">
      <c r="E3856" s="1127"/>
      <c r="F3856" s="1127"/>
      <c r="G3856" s="1127"/>
    </row>
    <row r="3857" spans="5:7" ht="12.75">
      <c r="E3857" s="1127"/>
      <c r="F3857" s="1127"/>
      <c r="G3857" s="1127"/>
    </row>
    <row r="3858" spans="5:7" ht="12.75">
      <c r="E3858" s="1127"/>
      <c r="F3858" s="1127"/>
      <c r="G3858" s="1127"/>
    </row>
    <row r="3859" spans="5:7" ht="12.75">
      <c r="E3859" s="1127"/>
      <c r="F3859" s="1127"/>
      <c r="G3859" s="1127"/>
    </row>
    <row r="3860" spans="5:7" ht="12.75">
      <c r="E3860" s="1127"/>
      <c r="F3860" s="1127"/>
      <c r="G3860" s="1127"/>
    </row>
    <row r="3861" spans="5:7" ht="12.75">
      <c r="E3861" s="1127"/>
      <c r="F3861" s="1127"/>
      <c r="G3861" s="1127"/>
    </row>
    <row r="3862" spans="5:7" ht="12.75">
      <c r="E3862" s="1127"/>
      <c r="F3862" s="1127"/>
      <c r="G3862" s="1127"/>
    </row>
    <row r="3863" spans="5:7" ht="12.75">
      <c r="E3863" s="1127"/>
      <c r="F3863" s="1127"/>
      <c r="G3863" s="1127"/>
    </row>
    <row r="3864" spans="5:7" ht="12.75">
      <c r="E3864" s="1127"/>
      <c r="F3864" s="1127"/>
      <c r="G3864" s="1127"/>
    </row>
    <row r="3865" spans="5:7" ht="12.75">
      <c r="E3865" s="1127"/>
      <c r="F3865" s="1127"/>
      <c r="G3865" s="1127"/>
    </row>
    <row r="3866" spans="5:7" ht="12.75">
      <c r="E3866" s="1127"/>
      <c r="F3866" s="1127"/>
      <c r="G3866" s="1127"/>
    </row>
    <row r="3867" spans="5:7" ht="12.75">
      <c r="E3867" s="1127"/>
      <c r="F3867" s="1127"/>
      <c r="G3867" s="1127"/>
    </row>
    <row r="3868" spans="5:7" ht="12.75">
      <c r="E3868" s="1127"/>
      <c r="F3868" s="1127"/>
      <c r="G3868" s="1127"/>
    </row>
    <row r="3869" spans="5:7" ht="12.75">
      <c r="E3869" s="1127"/>
      <c r="F3869" s="1127"/>
      <c r="G3869" s="1127"/>
    </row>
    <row r="3870" spans="5:7" ht="12.75">
      <c r="E3870" s="1127"/>
      <c r="F3870" s="1127"/>
      <c r="G3870" s="1127"/>
    </row>
    <row r="3871" spans="5:7" ht="12.75">
      <c r="E3871" s="1127"/>
      <c r="F3871" s="1127"/>
      <c r="G3871" s="1127"/>
    </row>
    <row r="3872" spans="5:7" ht="12.75">
      <c r="E3872" s="1127"/>
      <c r="F3872" s="1127"/>
      <c r="G3872" s="1127"/>
    </row>
    <row r="3873" spans="5:7" ht="12.75">
      <c r="E3873" s="1127"/>
      <c r="F3873" s="1127"/>
      <c r="G3873" s="1127"/>
    </row>
    <row r="3874" spans="5:7" ht="12.75">
      <c r="E3874" s="1127"/>
      <c r="F3874" s="1127"/>
      <c r="G3874" s="1127"/>
    </row>
    <row r="3875" spans="5:7" ht="12.75">
      <c r="E3875" s="1127"/>
      <c r="F3875" s="1127"/>
      <c r="G3875" s="1127"/>
    </row>
    <row r="3876" spans="5:7" ht="12.75">
      <c r="E3876" s="1127"/>
      <c r="F3876" s="1127"/>
      <c r="G3876" s="1127"/>
    </row>
    <row r="3877" spans="5:7" ht="12.75">
      <c r="E3877" s="1127"/>
      <c r="F3877" s="1127"/>
      <c r="G3877" s="1127"/>
    </row>
    <row r="3878" spans="5:7" ht="12.75">
      <c r="E3878" s="1127"/>
      <c r="F3878" s="1127"/>
      <c r="G3878" s="1127"/>
    </row>
    <row r="3879" spans="5:7" ht="12.75">
      <c r="E3879" s="1127"/>
      <c r="F3879" s="1127"/>
      <c r="G3879" s="1127"/>
    </row>
    <row r="3880" spans="5:7" ht="12.75">
      <c r="E3880" s="1127"/>
      <c r="F3880" s="1127"/>
      <c r="G3880" s="1127"/>
    </row>
    <row r="3881" spans="5:7" ht="12.75">
      <c r="E3881" s="1127"/>
      <c r="F3881" s="1127"/>
      <c r="G3881" s="1127"/>
    </row>
    <row r="3882" spans="5:7" ht="12.75">
      <c r="E3882" s="1127"/>
      <c r="F3882" s="1127"/>
      <c r="G3882" s="1127"/>
    </row>
    <row r="3883" spans="5:7" ht="12.75">
      <c r="E3883" s="1127"/>
      <c r="F3883" s="1127"/>
      <c r="G3883" s="1127"/>
    </row>
    <row r="3884" spans="5:7" ht="12.75">
      <c r="E3884" s="1127"/>
      <c r="F3884" s="1127"/>
      <c r="G3884" s="1127"/>
    </row>
    <row r="3885" spans="5:7" ht="12.75">
      <c r="E3885" s="1127"/>
      <c r="F3885" s="1127"/>
      <c r="G3885" s="1127"/>
    </row>
    <row r="3886" spans="5:7" ht="12.75">
      <c r="E3886" s="1127"/>
      <c r="F3886" s="1127"/>
      <c r="G3886" s="1127"/>
    </row>
    <row r="3887" spans="5:7" ht="12.75">
      <c r="E3887" s="1127"/>
      <c r="F3887" s="1127"/>
      <c r="G3887" s="1127"/>
    </row>
    <row r="3888" spans="5:7" ht="12.75">
      <c r="E3888" s="1127"/>
      <c r="F3888" s="1127"/>
      <c r="G3888" s="1127"/>
    </row>
    <row r="3889" spans="5:7" ht="12.75">
      <c r="E3889" s="1127"/>
      <c r="F3889" s="1127"/>
      <c r="G3889" s="1127"/>
    </row>
    <row r="3890" spans="5:7" ht="12.75">
      <c r="E3890" s="1127"/>
      <c r="F3890" s="1127"/>
      <c r="G3890" s="1127"/>
    </row>
    <row r="3891" spans="5:7" ht="12.75">
      <c r="E3891" s="1127"/>
      <c r="F3891" s="1127"/>
      <c r="G3891" s="1127"/>
    </row>
    <row r="3892" spans="5:7" ht="12.75">
      <c r="E3892" s="1127"/>
      <c r="F3892" s="1127"/>
      <c r="G3892" s="1127"/>
    </row>
    <row r="3893" spans="5:7" ht="12.75">
      <c r="E3893" s="1127"/>
      <c r="F3893" s="1127"/>
      <c r="G3893" s="1127"/>
    </row>
    <row r="3894" spans="5:7" ht="12.75">
      <c r="E3894" s="1127"/>
      <c r="F3894" s="1127"/>
      <c r="G3894" s="1127"/>
    </row>
    <row r="3895" spans="5:7" ht="12.75">
      <c r="E3895" s="1127"/>
      <c r="F3895" s="1127"/>
      <c r="G3895" s="1127"/>
    </row>
    <row r="3896" spans="5:7" ht="12.75">
      <c r="E3896" s="1127"/>
      <c r="F3896" s="1127"/>
      <c r="G3896" s="1127"/>
    </row>
    <row r="3897" spans="5:7" ht="12.75">
      <c r="E3897" s="1127"/>
      <c r="F3897" s="1127"/>
      <c r="G3897" s="1127"/>
    </row>
    <row r="3898" spans="5:7" ht="12.75">
      <c r="E3898" s="1127"/>
      <c r="F3898" s="1127"/>
      <c r="G3898" s="1127"/>
    </row>
    <row r="3899" spans="5:7" ht="12.75">
      <c r="E3899" s="1127"/>
      <c r="F3899" s="1127"/>
      <c r="G3899" s="1127"/>
    </row>
    <row r="3900" spans="5:7" ht="12.75">
      <c r="E3900" s="1127"/>
      <c r="F3900" s="1127"/>
      <c r="G3900" s="1127"/>
    </row>
    <row r="3901" spans="5:7" ht="12.75">
      <c r="E3901" s="1127"/>
      <c r="F3901" s="1127"/>
      <c r="G3901" s="1127"/>
    </row>
    <row r="3902" spans="5:7" ht="12.75">
      <c r="E3902" s="1127"/>
      <c r="F3902" s="1127"/>
      <c r="G3902" s="1127"/>
    </row>
    <row r="3903" spans="5:7" ht="12.75">
      <c r="E3903" s="1127"/>
      <c r="F3903" s="1127"/>
      <c r="G3903" s="1127"/>
    </row>
    <row r="3904" spans="5:7" ht="12.75">
      <c r="E3904" s="1127"/>
      <c r="F3904" s="1127"/>
      <c r="G3904" s="1127"/>
    </row>
    <row r="3905" spans="5:7" ht="12.75">
      <c r="E3905" s="1127"/>
      <c r="F3905" s="1127"/>
      <c r="G3905" s="1127"/>
    </row>
    <row r="3906" spans="5:7" ht="12.75">
      <c r="E3906" s="1127"/>
      <c r="F3906" s="1127"/>
      <c r="G3906" s="1127"/>
    </row>
    <row r="3907" spans="5:7" ht="12.75">
      <c r="E3907" s="1127"/>
      <c r="F3907" s="1127"/>
      <c r="G3907" s="1127"/>
    </row>
    <row r="3908" spans="5:7" ht="12.75">
      <c r="E3908" s="1127"/>
      <c r="F3908" s="1127"/>
      <c r="G3908" s="1127"/>
    </row>
    <row r="3909" spans="5:7" ht="12.75">
      <c r="E3909" s="1127"/>
      <c r="F3909" s="1127"/>
      <c r="G3909" s="1127"/>
    </row>
    <row r="3910" spans="5:7" ht="12.75">
      <c r="E3910" s="1127"/>
      <c r="F3910" s="1127"/>
      <c r="G3910" s="1127"/>
    </row>
    <row r="3911" spans="5:7" ht="12.75">
      <c r="E3911" s="1127"/>
      <c r="F3911" s="1127"/>
      <c r="G3911" s="1127"/>
    </row>
    <row r="3912" spans="5:7" ht="12.75">
      <c r="E3912" s="1127"/>
      <c r="F3912" s="1127"/>
      <c r="G3912" s="1127"/>
    </row>
    <row r="3913" spans="5:7" ht="12.75">
      <c r="E3913" s="1127"/>
      <c r="F3913" s="1127"/>
      <c r="G3913" s="1127"/>
    </row>
    <row r="3914" spans="5:7" ht="12.75">
      <c r="E3914" s="1127"/>
      <c r="F3914" s="1127"/>
      <c r="G3914" s="1127"/>
    </row>
    <row r="3915" spans="5:7" ht="12.75">
      <c r="E3915" s="1127"/>
      <c r="F3915" s="1127"/>
      <c r="G3915" s="1127"/>
    </row>
    <row r="3916" spans="5:7" ht="12.75">
      <c r="E3916" s="1127"/>
      <c r="F3916" s="1127"/>
      <c r="G3916" s="1127"/>
    </row>
    <row r="3917" spans="5:7" ht="12.75">
      <c r="E3917" s="1127"/>
      <c r="F3917" s="1127"/>
      <c r="G3917" s="1127"/>
    </row>
    <row r="3918" spans="5:7" ht="12.75">
      <c r="E3918" s="1127"/>
      <c r="F3918" s="1127"/>
      <c r="G3918" s="1127"/>
    </row>
    <row r="3919" spans="5:7" ht="12.75">
      <c r="E3919" s="1127"/>
      <c r="F3919" s="1127"/>
      <c r="G3919" s="1127"/>
    </row>
    <row r="3920" spans="5:7" ht="12.75">
      <c r="E3920" s="1127"/>
      <c r="F3920" s="1127"/>
      <c r="G3920" s="1127"/>
    </row>
    <row r="3921" spans="5:7" ht="12.75">
      <c r="E3921" s="1127"/>
      <c r="F3921" s="1127"/>
      <c r="G3921" s="1127"/>
    </row>
    <row r="3922" spans="5:7" ht="12.75">
      <c r="E3922" s="1127"/>
      <c r="F3922" s="1127"/>
      <c r="G3922" s="1127"/>
    </row>
    <row r="3923" spans="5:7" ht="12.75">
      <c r="E3923" s="1127"/>
      <c r="F3923" s="1127"/>
      <c r="G3923" s="1127"/>
    </row>
    <row r="3924" spans="5:7" ht="12.75">
      <c r="E3924" s="1127"/>
      <c r="F3924" s="1127"/>
      <c r="G3924" s="1127"/>
    </row>
    <row r="3925" spans="5:7" ht="12.75">
      <c r="E3925" s="1127"/>
      <c r="F3925" s="1127"/>
      <c r="G3925" s="1127"/>
    </row>
    <row r="3926" spans="5:7" ht="12.75">
      <c r="E3926" s="1127"/>
      <c r="F3926" s="1127"/>
      <c r="G3926" s="1127"/>
    </row>
    <row r="3927" spans="5:7" ht="12.75">
      <c r="E3927" s="1127"/>
      <c r="F3927" s="1127"/>
      <c r="G3927" s="1127"/>
    </row>
    <row r="3928" spans="5:7" ht="12.75">
      <c r="E3928" s="1127"/>
      <c r="F3928" s="1127"/>
      <c r="G3928" s="1127"/>
    </row>
    <row r="3929" spans="5:7" ht="12.75">
      <c r="E3929" s="1127"/>
      <c r="F3929" s="1127"/>
      <c r="G3929" s="1127"/>
    </row>
    <row r="3930" spans="5:7" ht="12.75">
      <c r="E3930" s="1127"/>
      <c r="F3930" s="1127"/>
      <c r="G3930" s="1127"/>
    </row>
    <row r="3931" spans="5:7" ht="12.75">
      <c r="E3931" s="1127"/>
      <c r="F3931" s="1127"/>
      <c r="G3931" s="1127"/>
    </row>
    <row r="3932" spans="5:7" ht="12.75">
      <c r="E3932" s="1127"/>
      <c r="F3932" s="1127"/>
      <c r="G3932" s="1127"/>
    </row>
    <row r="3933" spans="5:7" ht="12.75">
      <c r="E3933" s="1127"/>
      <c r="F3933" s="1127"/>
      <c r="G3933" s="1127"/>
    </row>
    <row r="3934" spans="5:7" ht="12.75">
      <c r="E3934" s="1127"/>
      <c r="F3934" s="1127"/>
      <c r="G3934" s="1127"/>
    </row>
    <row r="3935" spans="5:7" ht="12.75">
      <c r="E3935" s="1127"/>
      <c r="F3935" s="1127"/>
      <c r="G3935" s="1127"/>
    </row>
    <row r="3936" spans="5:7" ht="12.75">
      <c r="E3936" s="1127"/>
      <c r="F3936" s="1127"/>
      <c r="G3936" s="1127"/>
    </row>
    <row r="3937" spans="5:7" ht="12.75">
      <c r="E3937" s="1127"/>
      <c r="F3937" s="1127"/>
      <c r="G3937" s="1127"/>
    </row>
    <row r="3938" spans="5:7" ht="12.75">
      <c r="E3938" s="1127"/>
      <c r="F3938" s="1127"/>
      <c r="G3938" s="1127"/>
    </row>
    <row r="3939" spans="5:7" ht="12.75">
      <c r="E3939" s="1127"/>
      <c r="F3939" s="1127"/>
      <c r="G3939" s="1127"/>
    </row>
    <row r="3940" spans="5:7" ht="12.75">
      <c r="E3940" s="1127"/>
      <c r="F3940" s="1127"/>
      <c r="G3940" s="1127"/>
    </row>
    <row r="3941" spans="5:7" ht="12.75">
      <c r="E3941" s="1127"/>
      <c r="F3941" s="1127"/>
      <c r="G3941" s="1127"/>
    </row>
    <row r="3942" spans="5:7" ht="12.75">
      <c r="E3942" s="1127"/>
      <c r="F3942" s="1127"/>
      <c r="G3942" s="1127"/>
    </row>
    <row r="3943" spans="5:7" ht="12.75">
      <c r="E3943" s="1127"/>
      <c r="F3943" s="1127"/>
      <c r="G3943" s="1127"/>
    </row>
    <row r="3944" spans="5:7" ht="12.75">
      <c r="E3944" s="1127"/>
      <c r="F3944" s="1127"/>
      <c r="G3944" s="1127"/>
    </row>
    <row r="3945" spans="5:7" ht="12.75">
      <c r="E3945" s="1127"/>
      <c r="F3945" s="1127"/>
      <c r="G3945" s="1127"/>
    </row>
    <row r="3946" spans="5:7" ht="12.75">
      <c r="E3946" s="1127"/>
      <c r="F3946" s="1127"/>
      <c r="G3946" s="1127"/>
    </row>
    <row r="3947" spans="5:7" ht="12.75">
      <c r="E3947" s="1127"/>
      <c r="F3947" s="1127"/>
      <c r="G3947" s="1127"/>
    </row>
    <row r="3948" spans="5:7" ht="12.75">
      <c r="E3948" s="1127"/>
      <c r="F3948" s="1127"/>
      <c r="G3948" s="1127"/>
    </row>
    <row r="3949" spans="5:7" ht="12.75">
      <c r="E3949" s="1127"/>
      <c r="F3949" s="1127"/>
      <c r="G3949" s="1127"/>
    </row>
    <row r="3950" spans="5:7" ht="12.75">
      <c r="E3950" s="1127"/>
      <c r="F3950" s="1127"/>
      <c r="G3950" s="1127"/>
    </row>
    <row r="3951" spans="5:7" ht="12.75">
      <c r="E3951" s="1127"/>
      <c r="F3951" s="1127"/>
      <c r="G3951" s="1127"/>
    </row>
    <row r="3952" spans="5:7" ht="12.75">
      <c r="E3952" s="1127"/>
      <c r="F3952" s="1127"/>
      <c r="G3952" s="1127"/>
    </row>
    <row r="3953" spans="5:7" ht="12.75">
      <c r="E3953" s="1127"/>
      <c r="F3953" s="1127"/>
      <c r="G3953" s="1127"/>
    </row>
    <row r="3954" spans="5:7" ht="12.75">
      <c r="E3954" s="1127"/>
      <c r="F3954" s="1127"/>
      <c r="G3954" s="1127"/>
    </row>
    <row r="3955" spans="5:7" ht="12.75">
      <c r="E3955" s="1127"/>
      <c r="F3955" s="1127"/>
      <c r="G3955" s="1127"/>
    </row>
    <row r="3956" spans="5:7" ht="12.75">
      <c r="E3956" s="1127"/>
      <c r="F3956" s="1127"/>
      <c r="G3956" s="1127"/>
    </row>
    <row r="3957" spans="5:7" ht="12.75">
      <c r="E3957" s="1127"/>
      <c r="F3957" s="1127"/>
      <c r="G3957" s="1127"/>
    </row>
    <row r="3958" spans="5:7" ht="12.75">
      <c r="E3958" s="1127"/>
      <c r="F3958" s="1127"/>
      <c r="G3958" s="1127"/>
    </row>
    <row r="3959" spans="5:7" ht="12.75">
      <c r="E3959" s="1127"/>
      <c r="F3959" s="1127"/>
      <c r="G3959" s="1127"/>
    </row>
    <row r="3960" spans="5:7" ht="12.75">
      <c r="E3960" s="1127"/>
      <c r="F3960" s="1127"/>
      <c r="G3960" s="1127"/>
    </row>
    <row r="3961" spans="5:7" ht="12.75">
      <c r="E3961" s="1127"/>
      <c r="F3961" s="1127"/>
      <c r="G3961" s="1127"/>
    </row>
    <row r="3962" spans="5:7" ht="12.75">
      <c r="E3962" s="1127"/>
      <c r="F3962" s="1127"/>
      <c r="G3962" s="1127"/>
    </row>
    <row r="3963" spans="5:7" ht="12.75">
      <c r="E3963" s="1127"/>
      <c r="F3963" s="1127"/>
      <c r="G3963" s="1127"/>
    </row>
    <row r="3964" spans="5:7" ht="12.75">
      <c r="E3964" s="1127"/>
      <c r="F3964" s="1127"/>
      <c r="G3964" s="1127"/>
    </row>
    <row r="3965" spans="5:7" ht="12.75">
      <c r="E3965" s="1127"/>
      <c r="F3965" s="1127"/>
      <c r="G3965" s="1127"/>
    </row>
    <row r="3966" spans="5:7" ht="12.75">
      <c r="E3966" s="1127"/>
      <c r="F3966" s="1127"/>
      <c r="G3966" s="1127"/>
    </row>
    <row r="3967" spans="5:7" ht="12.75">
      <c r="E3967" s="1127"/>
      <c r="F3967" s="1127"/>
      <c r="G3967" s="1127"/>
    </row>
    <row r="3968" spans="5:7" ht="12.75">
      <c r="E3968" s="1127"/>
      <c r="F3968" s="1127"/>
      <c r="G3968" s="1127"/>
    </row>
    <row r="3969" spans="5:7" ht="12.75">
      <c r="E3969" s="1127"/>
      <c r="F3969" s="1127"/>
      <c r="G3969" s="1127"/>
    </row>
    <row r="3970" spans="5:7" ht="12.75">
      <c r="E3970" s="1127"/>
      <c r="F3970" s="1127"/>
      <c r="G3970" s="1127"/>
    </row>
    <row r="3971" spans="5:7" ht="12.75">
      <c r="E3971" s="1127"/>
      <c r="F3971" s="1127"/>
      <c r="G3971" s="1127"/>
    </row>
    <row r="3972" spans="5:7" ht="12.75">
      <c r="E3972" s="1127"/>
      <c r="F3972" s="1127"/>
      <c r="G3972" s="1127"/>
    </row>
    <row r="3973" spans="5:7" ht="12.75">
      <c r="E3973" s="1127"/>
      <c r="F3973" s="1127"/>
      <c r="G3973" s="1127"/>
    </row>
    <row r="3974" spans="5:7" ht="12.75">
      <c r="E3974" s="1127"/>
      <c r="F3974" s="1127"/>
      <c r="G3974" s="1127"/>
    </row>
    <row r="3975" spans="5:7" ht="12.75">
      <c r="E3975" s="1127"/>
      <c r="F3975" s="1127"/>
      <c r="G3975" s="1127"/>
    </row>
    <row r="3976" spans="5:7" ht="12.75">
      <c r="E3976" s="1127"/>
      <c r="F3976" s="1127"/>
      <c r="G3976" s="1127"/>
    </row>
    <row r="3977" spans="5:7" ht="12.75">
      <c r="E3977" s="1127"/>
      <c r="F3977" s="1127"/>
      <c r="G3977" s="1127"/>
    </row>
    <row r="3978" spans="5:7" ht="12.75">
      <c r="E3978" s="1127"/>
      <c r="F3978" s="1127"/>
      <c r="G3978" s="1127"/>
    </row>
    <row r="3979" spans="5:7" ht="12.75">
      <c r="E3979" s="1127"/>
      <c r="F3979" s="1127"/>
      <c r="G3979" s="1127"/>
    </row>
    <row r="3980" spans="5:7" ht="12.75">
      <c r="E3980" s="1127"/>
      <c r="F3980" s="1127"/>
      <c r="G3980" s="1127"/>
    </row>
    <row r="3981" spans="5:7" ht="12.75">
      <c r="E3981" s="1127"/>
      <c r="F3981" s="1127"/>
      <c r="G3981" s="1127"/>
    </row>
    <row r="3982" spans="5:7" ht="12.75">
      <c r="E3982" s="1127"/>
      <c r="F3982" s="1127"/>
      <c r="G3982" s="1127"/>
    </row>
    <row r="3983" spans="5:7" ht="12.75">
      <c r="E3983" s="1127"/>
      <c r="F3983" s="1127"/>
      <c r="G3983" s="1127"/>
    </row>
    <row r="3984" spans="5:7" ht="12.75">
      <c r="E3984" s="1127"/>
      <c r="F3984" s="1127"/>
      <c r="G3984" s="1127"/>
    </row>
    <row r="3985" spans="5:7" ht="12.75">
      <c r="E3985" s="1127"/>
      <c r="F3985" s="1127"/>
      <c r="G3985" s="1127"/>
    </row>
    <row r="3986" spans="5:7" ht="12.75">
      <c r="E3986" s="1127"/>
      <c r="F3986" s="1127"/>
      <c r="G3986" s="1127"/>
    </row>
    <row r="3987" spans="5:7" ht="12.75">
      <c r="E3987" s="1127"/>
      <c r="F3987" s="1127"/>
      <c r="G3987" s="1127"/>
    </row>
    <row r="3988" spans="5:7" ht="12.75">
      <c r="E3988" s="1127"/>
      <c r="F3988" s="1127"/>
      <c r="G3988" s="1127"/>
    </row>
    <row r="3989" spans="5:7" ht="12.75">
      <c r="E3989" s="1127"/>
      <c r="F3989" s="1127"/>
      <c r="G3989" s="1127"/>
    </row>
    <row r="3990" spans="5:7" ht="12.75">
      <c r="E3990" s="1127"/>
      <c r="F3990" s="1127"/>
      <c r="G3990" s="1127"/>
    </row>
    <row r="3991" spans="5:7" ht="12.75">
      <c r="E3991" s="1127"/>
      <c r="F3991" s="1127"/>
      <c r="G3991" s="1127"/>
    </row>
    <row r="3992" spans="5:7" ht="12.75">
      <c r="E3992" s="1127"/>
      <c r="F3992" s="1127"/>
      <c r="G3992" s="1127"/>
    </row>
    <row r="3993" spans="5:7" ht="12.75">
      <c r="E3993" s="1127"/>
      <c r="F3993" s="1127"/>
      <c r="G3993" s="1127"/>
    </row>
    <row r="3994" spans="5:7" ht="12.75">
      <c r="E3994" s="1127"/>
      <c r="F3994" s="1127"/>
      <c r="G3994" s="1127"/>
    </row>
    <row r="3995" spans="5:7" ht="12.75">
      <c r="E3995" s="1127"/>
      <c r="F3995" s="1127"/>
      <c r="G3995" s="1127"/>
    </row>
    <row r="3996" spans="5:7" ht="12.75">
      <c r="E3996" s="1127"/>
      <c r="F3996" s="1127"/>
      <c r="G3996" s="1127"/>
    </row>
    <row r="3997" spans="5:7" ht="12.75">
      <c r="E3997" s="1127"/>
      <c r="F3997" s="1127"/>
      <c r="G3997" s="1127"/>
    </row>
    <row r="3998" spans="5:7" ht="12.75">
      <c r="E3998" s="1127"/>
      <c r="F3998" s="1127"/>
      <c r="G3998" s="1127"/>
    </row>
    <row r="3999" spans="5:7" ht="12.75">
      <c r="E3999" s="1127"/>
      <c r="F3999" s="1127"/>
      <c r="G3999" s="1127"/>
    </row>
    <row r="4000" spans="5:7" ht="12.75">
      <c r="E4000" s="1127"/>
      <c r="F4000" s="1127"/>
      <c r="G4000" s="1127"/>
    </row>
    <row r="4001" spans="5:7" ht="12.75">
      <c r="E4001" s="1127"/>
      <c r="F4001" s="1127"/>
      <c r="G4001" s="1127"/>
    </row>
    <row r="4002" spans="5:7" ht="12.75">
      <c r="E4002" s="1127"/>
      <c r="F4002" s="1127"/>
      <c r="G4002" s="1127"/>
    </row>
    <row r="4003" spans="5:7" ht="12.75">
      <c r="E4003" s="1127"/>
      <c r="F4003" s="1127"/>
      <c r="G4003" s="1127"/>
    </row>
    <row r="4004" spans="5:7" ht="12.75">
      <c r="E4004" s="1127"/>
      <c r="F4004" s="1127"/>
      <c r="G4004" s="1127"/>
    </row>
    <row r="4005" spans="5:7" ht="12.75">
      <c r="E4005" s="1127"/>
      <c r="F4005" s="1127"/>
      <c r="G4005" s="1127"/>
    </row>
    <row r="4006" spans="5:7" ht="12.75">
      <c r="E4006" s="1127"/>
      <c r="F4006" s="1127"/>
      <c r="G4006" s="1127"/>
    </row>
    <row r="4007" spans="5:7" ht="12.75">
      <c r="E4007" s="1127"/>
      <c r="F4007" s="1127"/>
      <c r="G4007" s="1127"/>
    </row>
    <row r="4008" spans="5:7" ht="12.75">
      <c r="E4008" s="1127"/>
      <c r="F4008" s="1127"/>
      <c r="G4008" s="1127"/>
    </row>
    <row r="4009" spans="5:7" ht="12.75">
      <c r="E4009" s="1127"/>
      <c r="F4009" s="1127"/>
      <c r="G4009" s="1127"/>
    </row>
    <row r="4010" spans="5:7" ht="12.75">
      <c r="E4010" s="1127"/>
      <c r="F4010" s="1127"/>
      <c r="G4010" s="1127"/>
    </row>
    <row r="4011" spans="5:7" ht="12.75">
      <c r="E4011" s="1127"/>
      <c r="F4011" s="1127"/>
      <c r="G4011" s="1127"/>
    </row>
    <row r="4012" spans="5:7" ht="12.75">
      <c r="E4012" s="1127"/>
      <c r="F4012" s="1127"/>
      <c r="G4012" s="1127"/>
    </row>
    <row r="4013" spans="5:7" ht="12.75">
      <c r="E4013" s="1127"/>
      <c r="F4013" s="1127"/>
      <c r="G4013" s="1127"/>
    </row>
    <row r="4014" spans="5:7" ht="12.75">
      <c r="E4014" s="1127"/>
      <c r="F4014" s="1127"/>
      <c r="G4014" s="1127"/>
    </row>
    <row r="4015" spans="5:7" ht="12.75">
      <c r="E4015" s="1127"/>
      <c r="F4015" s="1127"/>
      <c r="G4015" s="1127"/>
    </row>
    <row r="4016" spans="5:7" ht="12.75">
      <c r="E4016" s="1127"/>
      <c r="F4016" s="1127"/>
      <c r="G4016" s="1127"/>
    </row>
    <row r="4017" spans="5:7" ht="12.75">
      <c r="E4017" s="1127"/>
      <c r="F4017" s="1127"/>
      <c r="G4017" s="1127"/>
    </row>
    <row r="4018" spans="5:7" ht="12.75">
      <c r="E4018" s="1127"/>
      <c r="F4018" s="1127"/>
      <c r="G4018" s="1127"/>
    </row>
    <row r="4019" spans="5:7" ht="12.75">
      <c r="E4019" s="1127"/>
      <c r="F4019" s="1127"/>
      <c r="G4019" s="1127"/>
    </row>
    <row r="4020" spans="5:7" ht="12.75">
      <c r="E4020" s="1127"/>
      <c r="F4020" s="1127"/>
      <c r="G4020" s="1127"/>
    </row>
    <row r="4021" spans="5:7" ht="12.75">
      <c r="E4021" s="1127"/>
      <c r="F4021" s="1127"/>
      <c r="G4021" s="1127"/>
    </row>
    <row r="4022" spans="5:7" ht="12.75">
      <c r="E4022" s="1127"/>
      <c r="F4022" s="1127"/>
      <c r="G4022" s="1127"/>
    </row>
    <row r="4023" spans="5:7" ht="12.75">
      <c r="E4023" s="1127"/>
      <c r="F4023" s="1127"/>
      <c r="G4023" s="1127"/>
    </row>
    <row r="4024" spans="5:7" ht="12.75">
      <c r="E4024" s="1127"/>
      <c r="F4024" s="1127"/>
      <c r="G4024" s="1127"/>
    </row>
    <row r="4025" spans="5:7" ht="12.75">
      <c r="E4025" s="1127"/>
      <c r="F4025" s="1127"/>
      <c r="G4025" s="1127"/>
    </row>
    <row r="4026" spans="5:7" ht="12.75">
      <c r="E4026" s="1127"/>
      <c r="F4026" s="1127"/>
      <c r="G4026" s="1127"/>
    </row>
    <row r="4027" spans="5:7" ht="12.75">
      <c r="E4027" s="1127"/>
      <c r="F4027" s="1127"/>
      <c r="G4027" s="1127"/>
    </row>
    <row r="4028" spans="5:7" ht="12.75">
      <c r="E4028" s="1127"/>
      <c r="F4028" s="1127"/>
      <c r="G4028" s="1127"/>
    </row>
    <row r="4029" spans="5:7" ht="12.75">
      <c r="E4029" s="1127"/>
      <c r="F4029" s="1127"/>
      <c r="G4029" s="1127"/>
    </row>
    <row r="4030" spans="5:7" ht="12.75">
      <c r="E4030" s="1127"/>
      <c r="F4030" s="1127"/>
      <c r="G4030" s="1127"/>
    </row>
    <row r="4031" spans="5:7" ht="12.75">
      <c r="E4031" s="1127"/>
      <c r="F4031" s="1127"/>
      <c r="G4031" s="1127"/>
    </row>
    <row r="4032" spans="5:7" ht="12.75">
      <c r="E4032" s="1127"/>
      <c r="F4032" s="1127"/>
      <c r="G4032" s="1127"/>
    </row>
    <row r="4033" spans="5:7" ht="12.75">
      <c r="E4033" s="1127"/>
      <c r="F4033" s="1127"/>
      <c r="G4033" s="1127"/>
    </row>
    <row r="4034" spans="5:7" ht="12.75">
      <c r="E4034" s="1127"/>
      <c r="F4034" s="1127"/>
      <c r="G4034" s="1127"/>
    </row>
    <row r="4035" spans="5:7" ht="12.75">
      <c r="E4035" s="1127"/>
      <c r="F4035" s="1127"/>
      <c r="G4035" s="1127"/>
    </row>
    <row r="4036" spans="5:7" ht="12.75">
      <c r="E4036" s="1127"/>
      <c r="F4036" s="1127"/>
      <c r="G4036" s="1127"/>
    </row>
    <row r="4037" spans="5:7" ht="12.75">
      <c r="E4037" s="1127"/>
      <c r="F4037" s="1127"/>
      <c r="G4037" s="1127"/>
    </row>
    <row r="4038" spans="5:7" ht="12.75">
      <c r="E4038" s="1127"/>
      <c r="F4038" s="1127"/>
      <c r="G4038" s="1127"/>
    </row>
    <row r="4039" spans="5:7" ht="12.75">
      <c r="E4039" s="1127"/>
      <c r="F4039" s="1127"/>
      <c r="G4039" s="1127"/>
    </row>
    <row r="4040" spans="5:7" ht="12.75">
      <c r="E4040" s="1127"/>
      <c r="F4040" s="1127"/>
      <c r="G4040" s="1127"/>
    </row>
    <row r="4041" spans="5:7" ht="12.75">
      <c r="E4041" s="1127"/>
      <c r="F4041" s="1127"/>
      <c r="G4041" s="1127"/>
    </row>
    <row r="4042" spans="5:7" ht="12.75">
      <c r="E4042" s="1127"/>
      <c r="F4042" s="1127"/>
      <c r="G4042" s="1127"/>
    </row>
    <row r="4043" spans="5:7" ht="12.75">
      <c r="E4043" s="1127"/>
      <c r="F4043" s="1127"/>
      <c r="G4043" s="1127"/>
    </row>
    <row r="4044" spans="5:7" ht="12.75">
      <c r="E4044" s="1127"/>
      <c r="F4044" s="1127"/>
      <c r="G4044" s="1127"/>
    </row>
    <row r="4045" spans="5:7" ht="12.75">
      <c r="E4045" s="1127"/>
      <c r="F4045" s="1127"/>
      <c r="G4045" s="1127"/>
    </row>
    <row r="4046" spans="5:7" ht="12.75">
      <c r="E4046" s="1127"/>
      <c r="F4046" s="1127"/>
      <c r="G4046" s="1127"/>
    </row>
    <row r="4047" spans="5:7" ht="12.75">
      <c r="E4047" s="1127"/>
      <c r="F4047" s="1127"/>
      <c r="G4047" s="1127"/>
    </row>
    <row r="4048" spans="5:7" ht="12.75">
      <c r="E4048" s="1127"/>
      <c r="F4048" s="1127"/>
      <c r="G4048" s="1127"/>
    </row>
    <row r="4049" spans="5:7" ht="12.75">
      <c r="E4049" s="1127"/>
      <c r="F4049" s="1127"/>
      <c r="G4049" s="1127"/>
    </row>
    <row r="4050" spans="5:7" ht="12.75">
      <c r="E4050" s="1127"/>
      <c r="F4050" s="1127"/>
      <c r="G4050" s="1127"/>
    </row>
    <row r="4051" spans="5:7" ht="12.75">
      <c r="E4051" s="1127"/>
      <c r="F4051" s="1127"/>
      <c r="G4051" s="1127"/>
    </row>
    <row r="4052" spans="5:7" ht="12.75">
      <c r="E4052" s="1127"/>
      <c r="F4052" s="1127"/>
      <c r="G4052" s="1127"/>
    </row>
    <row r="4053" spans="5:7" ht="12.75">
      <c r="E4053" s="1127"/>
      <c r="F4053" s="1127"/>
      <c r="G4053" s="1127"/>
    </row>
    <row r="4054" spans="5:7" ht="12.75">
      <c r="E4054" s="1127"/>
      <c r="F4054" s="1127"/>
      <c r="G4054" s="1127"/>
    </row>
    <row r="4055" spans="5:7" ht="12.75">
      <c r="E4055" s="1127"/>
      <c r="F4055" s="1127"/>
      <c r="G4055" s="1127"/>
    </row>
    <row r="4056" spans="5:7" ht="12.75">
      <c r="E4056" s="1127"/>
      <c r="F4056" s="1127"/>
      <c r="G4056" s="1127"/>
    </row>
    <row r="4057" spans="5:7" ht="12.75">
      <c r="E4057" s="1127"/>
      <c r="F4057" s="1127"/>
      <c r="G4057" s="1127"/>
    </row>
    <row r="4058" spans="5:7" ht="12.75">
      <c r="E4058" s="1127"/>
      <c r="F4058" s="1127"/>
      <c r="G4058" s="1127"/>
    </row>
    <row r="4059" spans="5:7" ht="12.75">
      <c r="E4059" s="1127"/>
      <c r="F4059" s="1127"/>
      <c r="G4059" s="1127"/>
    </row>
    <row r="4060" spans="5:7" ht="12.75">
      <c r="E4060" s="1127"/>
      <c r="F4060" s="1127"/>
      <c r="G4060" s="1127"/>
    </row>
    <row r="4061" spans="5:7" ht="12.75">
      <c r="E4061" s="1127"/>
      <c r="F4061" s="1127"/>
      <c r="G4061" s="1127"/>
    </row>
    <row r="4062" spans="5:7" ht="12.75">
      <c r="E4062" s="1127"/>
      <c r="F4062" s="1127"/>
      <c r="G4062" s="1127"/>
    </row>
    <row r="4063" spans="5:7" ht="12.75">
      <c r="E4063" s="1127"/>
      <c r="F4063" s="1127"/>
      <c r="G4063" s="1127"/>
    </row>
    <row r="4064" spans="5:7" ht="12.75">
      <c r="E4064" s="1127"/>
      <c r="F4064" s="1127"/>
      <c r="G4064" s="1127"/>
    </row>
    <row r="4065" spans="5:7" ht="12.75">
      <c r="E4065" s="1127"/>
      <c r="F4065" s="1127"/>
      <c r="G4065" s="1127"/>
    </row>
    <row r="4066" spans="5:7" ht="12.75">
      <c r="E4066" s="1127"/>
      <c r="F4066" s="1127"/>
      <c r="G4066" s="1127"/>
    </row>
    <row r="4067" spans="5:7" ht="12.75">
      <c r="E4067" s="1127"/>
      <c r="F4067" s="1127"/>
      <c r="G4067" s="1127"/>
    </row>
    <row r="4068" spans="5:7" ht="12.75">
      <c r="E4068" s="1127"/>
      <c r="F4068" s="1127"/>
      <c r="G4068" s="1127"/>
    </row>
    <row r="4069" spans="5:7" ht="12.75">
      <c r="E4069" s="1127"/>
      <c r="F4069" s="1127"/>
      <c r="G4069" s="1127"/>
    </row>
    <row r="4070" spans="5:7" ht="12.75">
      <c r="E4070" s="1127"/>
      <c r="F4070" s="1127"/>
      <c r="G4070" s="1127"/>
    </row>
    <row r="4071" spans="5:7" ht="12.75">
      <c r="E4071" s="1127"/>
      <c r="F4071" s="1127"/>
      <c r="G4071" s="1127"/>
    </row>
    <row r="4072" spans="5:7" ht="12.75">
      <c r="E4072" s="1127"/>
      <c r="F4072" s="1127"/>
      <c r="G4072" s="1127"/>
    </row>
    <row r="4073" spans="5:7" ht="12.75">
      <c r="E4073" s="1127"/>
      <c r="F4073" s="1127"/>
      <c r="G4073" s="1127"/>
    </row>
    <row r="4074" spans="5:7" ht="12.75">
      <c r="E4074" s="1127"/>
      <c r="F4074" s="1127"/>
      <c r="G4074" s="1127"/>
    </row>
    <row r="4075" spans="5:7" ht="12.75">
      <c r="E4075" s="1127"/>
      <c r="F4075" s="1127"/>
      <c r="G4075" s="1127"/>
    </row>
    <row r="4076" spans="5:7" ht="12.75">
      <c r="E4076" s="1127"/>
      <c r="F4076" s="1127"/>
      <c r="G4076" s="1127"/>
    </row>
    <row r="4077" spans="5:7" ht="12.75">
      <c r="E4077" s="1127"/>
      <c r="F4077" s="1127"/>
      <c r="G4077" s="1127"/>
    </row>
    <row r="4078" spans="5:7" ht="12.75">
      <c r="E4078" s="1127"/>
      <c r="F4078" s="1127"/>
      <c r="G4078" s="1127"/>
    </row>
    <row r="4079" spans="5:7" ht="12.75">
      <c r="E4079" s="1127"/>
      <c r="F4079" s="1127"/>
      <c r="G4079" s="1127"/>
    </row>
    <row r="4080" spans="5:7" ht="12.75">
      <c r="E4080" s="1127"/>
      <c r="F4080" s="1127"/>
      <c r="G4080" s="1127"/>
    </row>
    <row r="4081" spans="5:7" ht="12.75">
      <c r="E4081" s="1127"/>
      <c r="F4081" s="1127"/>
      <c r="G4081" s="1127"/>
    </row>
    <row r="4082" spans="5:7" ht="12.75">
      <c r="E4082" s="1127"/>
      <c r="F4082" s="1127"/>
      <c r="G4082" s="1127"/>
    </row>
    <row r="4083" spans="5:7" ht="12.75">
      <c r="E4083" s="1127"/>
      <c r="F4083" s="1127"/>
      <c r="G4083" s="1127"/>
    </row>
    <row r="4084" spans="5:7" ht="12.75">
      <c r="E4084" s="1127"/>
      <c r="F4084" s="1127"/>
      <c r="G4084" s="1127"/>
    </row>
    <row r="4085" spans="5:7" ht="12.75">
      <c r="E4085" s="1127"/>
      <c r="F4085" s="1127"/>
      <c r="G4085" s="1127"/>
    </row>
    <row r="4086" spans="5:7" ht="12.75">
      <c r="E4086" s="1127"/>
      <c r="F4086" s="1127"/>
      <c r="G4086" s="1127"/>
    </row>
    <row r="4087" spans="5:7" ht="12.75">
      <c r="E4087" s="1127"/>
      <c r="F4087" s="1127"/>
      <c r="G4087" s="1127"/>
    </row>
    <row r="4088" spans="5:7" ht="12.75">
      <c r="E4088" s="1127"/>
      <c r="F4088" s="1127"/>
      <c r="G4088" s="1127"/>
    </row>
    <row r="4089" spans="5:7" ht="12.75">
      <c r="E4089" s="1127"/>
      <c r="F4089" s="1127"/>
      <c r="G4089" s="1127"/>
    </row>
    <row r="4090" spans="5:7" ht="12.75">
      <c r="E4090" s="1127"/>
      <c r="F4090" s="1127"/>
      <c r="G4090" s="1127"/>
    </row>
    <row r="4091" spans="5:7" ht="12.75">
      <c r="E4091" s="1127"/>
      <c r="F4091" s="1127"/>
      <c r="G4091" s="1127"/>
    </row>
    <row r="4092" spans="5:7" ht="12.75">
      <c r="E4092" s="1127"/>
      <c r="F4092" s="1127"/>
      <c r="G4092" s="1127"/>
    </row>
    <row r="4093" spans="5:7" ht="12.75">
      <c r="E4093" s="1127"/>
      <c r="F4093" s="1127"/>
      <c r="G4093" s="1127"/>
    </row>
    <row r="4094" spans="5:7" ht="12.75">
      <c r="E4094" s="1127"/>
      <c r="F4094" s="1127"/>
      <c r="G4094" s="1127"/>
    </row>
    <row r="4095" spans="5:7" ht="12.75">
      <c r="E4095" s="1127"/>
      <c r="F4095" s="1127"/>
      <c r="G4095" s="1127"/>
    </row>
    <row r="4096" spans="5:7" ht="12.75">
      <c r="E4096" s="1127"/>
      <c r="F4096" s="1127"/>
      <c r="G4096" s="1127"/>
    </row>
    <row r="4097" spans="5:7" ht="12.75">
      <c r="E4097" s="1127"/>
      <c r="F4097" s="1127"/>
      <c r="G4097" s="1127"/>
    </row>
    <row r="4098" spans="5:7" ht="12.75">
      <c r="E4098" s="1127"/>
      <c r="F4098" s="1127"/>
      <c r="G4098" s="1127"/>
    </row>
    <row r="4099" spans="5:7" ht="12.75">
      <c r="E4099" s="1127"/>
      <c r="F4099" s="1127"/>
      <c r="G4099" s="1127"/>
    </row>
    <row r="4100" spans="5:7" ht="12.75">
      <c r="E4100" s="1127"/>
      <c r="F4100" s="1127"/>
      <c r="G4100" s="1127"/>
    </row>
    <row r="4101" spans="5:7" ht="12.75">
      <c r="E4101" s="1127"/>
      <c r="F4101" s="1127"/>
      <c r="G4101" s="1127"/>
    </row>
    <row r="4102" spans="5:7" ht="12.75">
      <c r="E4102" s="1127"/>
      <c r="F4102" s="1127"/>
      <c r="G4102" s="1127"/>
    </row>
    <row r="4103" spans="5:7" ht="12.75">
      <c r="E4103" s="1127"/>
      <c r="F4103" s="1127"/>
      <c r="G4103" s="1127"/>
    </row>
    <row r="4104" spans="5:7" ht="12.75">
      <c r="E4104" s="1127"/>
      <c r="F4104" s="1127"/>
      <c r="G4104" s="1127"/>
    </row>
    <row r="4105" spans="5:7" ht="12.75">
      <c r="E4105" s="1127"/>
      <c r="F4105" s="1127"/>
      <c r="G4105" s="1127"/>
    </row>
    <row r="4106" spans="5:7" ht="12.75">
      <c r="E4106" s="1127"/>
      <c r="F4106" s="1127"/>
      <c r="G4106" s="1127"/>
    </row>
    <row r="4107" spans="5:7" ht="12.75">
      <c r="E4107" s="1127"/>
      <c r="F4107" s="1127"/>
      <c r="G4107" s="1127"/>
    </row>
    <row r="4108" spans="5:7" ht="12.75">
      <c r="E4108" s="1127"/>
      <c r="F4108" s="1127"/>
      <c r="G4108" s="1127"/>
    </row>
    <row r="4109" spans="5:7" ht="12.75">
      <c r="E4109" s="1127"/>
      <c r="F4109" s="1127"/>
      <c r="G4109" s="1127"/>
    </row>
    <row r="4110" spans="5:7" ht="12.75">
      <c r="E4110" s="1127"/>
      <c r="F4110" s="1127"/>
      <c r="G4110" s="1127"/>
    </row>
    <row r="4111" spans="5:7" ht="12.75">
      <c r="E4111" s="1127"/>
      <c r="F4111" s="1127"/>
      <c r="G4111" s="1127"/>
    </row>
    <row r="4112" spans="5:7" ht="12.75">
      <c r="E4112" s="1127"/>
      <c r="F4112" s="1127"/>
      <c r="G4112" s="1127"/>
    </row>
    <row r="4113" spans="5:7" ht="12.75">
      <c r="E4113" s="1127"/>
      <c r="F4113" s="1127"/>
      <c r="G4113" s="1127"/>
    </row>
    <row r="4114" spans="5:7" ht="12.75">
      <c r="E4114" s="1127"/>
      <c r="F4114" s="1127"/>
      <c r="G4114" s="1127"/>
    </row>
    <row r="4115" spans="5:7" ht="12.75">
      <c r="E4115" s="1127"/>
      <c r="F4115" s="1127"/>
      <c r="G4115" s="1127"/>
    </row>
    <row r="4116" spans="5:7" ht="12.75">
      <c r="E4116" s="1127"/>
      <c r="F4116" s="1127"/>
      <c r="G4116" s="1127"/>
    </row>
    <row r="4117" spans="5:7" ht="12.75">
      <c r="E4117" s="1127"/>
      <c r="F4117" s="1127"/>
      <c r="G4117" s="1127"/>
    </row>
    <row r="4118" spans="5:7" ht="12.75">
      <c r="E4118" s="1127"/>
      <c r="F4118" s="1127"/>
      <c r="G4118" s="1127"/>
    </row>
    <row r="4119" spans="5:7" ht="12.75">
      <c r="E4119" s="1127"/>
      <c r="F4119" s="1127"/>
      <c r="G4119" s="1127"/>
    </row>
    <row r="4120" spans="5:7" ht="12.75">
      <c r="E4120" s="1127"/>
      <c r="F4120" s="1127"/>
      <c r="G4120" s="1127"/>
    </row>
    <row r="4121" spans="5:7" ht="12.75">
      <c r="E4121" s="1127"/>
      <c r="F4121" s="1127"/>
      <c r="G4121" s="1127"/>
    </row>
    <row r="4122" spans="5:7" ht="12.75">
      <c r="E4122" s="1127"/>
      <c r="F4122" s="1127"/>
      <c r="G4122" s="1127"/>
    </row>
    <row r="4123" spans="5:7" ht="12.75">
      <c r="E4123" s="1127"/>
      <c r="F4123" s="1127"/>
      <c r="G4123" s="1127"/>
    </row>
    <row r="4124" spans="5:7" ht="12.75">
      <c r="E4124" s="1127"/>
      <c r="F4124" s="1127"/>
      <c r="G4124" s="1127"/>
    </row>
    <row r="4125" spans="5:7" ht="12.75">
      <c r="E4125" s="1127"/>
      <c r="F4125" s="1127"/>
      <c r="G4125" s="1127"/>
    </row>
    <row r="4126" spans="5:7" ht="12.75">
      <c r="E4126" s="1127"/>
      <c r="F4126" s="1127"/>
      <c r="G4126" s="1127"/>
    </row>
    <row r="4127" spans="5:7" ht="12.75">
      <c r="E4127" s="1127"/>
      <c r="F4127" s="1127"/>
      <c r="G4127" s="1127"/>
    </row>
    <row r="4128" spans="5:7" ht="12.75">
      <c r="E4128" s="1127"/>
      <c r="F4128" s="1127"/>
      <c r="G4128" s="1127"/>
    </row>
    <row r="4129" spans="5:7" ht="12.75">
      <c r="E4129" s="1127"/>
      <c r="F4129" s="1127"/>
      <c r="G4129" s="1127"/>
    </row>
    <row r="4130" spans="5:7" ht="12.75">
      <c r="E4130" s="1127"/>
      <c r="F4130" s="1127"/>
      <c r="G4130" s="1127"/>
    </row>
    <row r="4131" spans="5:7" ht="12.75">
      <c r="E4131" s="1127"/>
      <c r="F4131" s="1127"/>
      <c r="G4131" s="1127"/>
    </row>
    <row r="4132" spans="5:7" ht="12.75">
      <c r="E4132" s="1127"/>
      <c r="F4132" s="1127"/>
      <c r="G4132" s="1127"/>
    </row>
    <row r="4133" spans="5:7" ht="12.75">
      <c r="E4133" s="1127"/>
      <c r="F4133" s="1127"/>
      <c r="G4133" s="1127"/>
    </row>
    <row r="4134" spans="5:7" ht="12.75">
      <c r="E4134" s="1127"/>
      <c r="F4134" s="1127"/>
      <c r="G4134" s="1127"/>
    </row>
    <row r="4135" spans="5:7" ht="12.75">
      <c r="E4135" s="1127"/>
      <c r="F4135" s="1127"/>
      <c r="G4135" s="1127"/>
    </row>
    <row r="4136" spans="5:7" ht="12.75">
      <c r="E4136" s="1127"/>
      <c r="F4136" s="1127"/>
      <c r="G4136" s="1127"/>
    </row>
    <row r="4137" spans="5:7" ht="12.75">
      <c r="E4137" s="1127"/>
      <c r="F4137" s="1127"/>
      <c r="G4137" s="1127"/>
    </row>
    <row r="4138" spans="5:7" ht="12.75">
      <c r="E4138" s="1127"/>
      <c r="F4138" s="1127"/>
      <c r="G4138" s="1127"/>
    </row>
    <row r="4139" spans="5:7" ht="12.75">
      <c r="E4139" s="1127"/>
      <c r="F4139" s="1127"/>
      <c r="G4139" s="1127"/>
    </row>
    <row r="4140" spans="5:7" ht="12.75">
      <c r="E4140" s="1127"/>
      <c r="F4140" s="1127"/>
      <c r="G4140" s="1127"/>
    </row>
    <row r="4141" spans="5:7" ht="12.75">
      <c r="E4141" s="1127"/>
      <c r="F4141" s="1127"/>
      <c r="G4141" s="1127"/>
    </row>
    <row r="4142" spans="5:7" ht="12.75">
      <c r="E4142" s="1127"/>
      <c r="F4142" s="1127"/>
      <c r="G4142" s="1127"/>
    </row>
    <row r="4143" spans="5:7" ht="12.75">
      <c r="E4143" s="1127"/>
      <c r="F4143" s="1127"/>
      <c r="G4143" s="1127"/>
    </row>
    <row r="4144" spans="5:7" ht="12.75">
      <c r="E4144" s="1127"/>
      <c r="F4144" s="1127"/>
      <c r="G4144" s="1127"/>
    </row>
    <row r="4145" spans="5:7" ht="12.75">
      <c r="E4145" s="1127"/>
      <c r="F4145" s="1127"/>
      <c r="G4145" s="1127"/>
    </row>
    <row r="4146" spans="5:7" ht="12.75">
      <c r="E4146" s="1127"/>
      <c r="F4146" s="1127"/>
      <c r="G4146" s="1127"/>
    </row>
    <row r="4147" spans="5:7" ht="12.75">
      <c r="E4147" s="1127"/>
      <c r="F4147" s="1127"/>
      <c r="G4147" s="1127"/>
    </row>
    <row r="4148" spans="5:7" ht="12.75">
      <c r="E4148" s="1127"/>
      <c r="F4148" s="1127"/>
      <c r="G4148" s="1127"/>
    </row>
    <row r="4149" spans="5:7" ht="12.75">
      <c r="E4149" s="1127"/>
      <c r="F4149" s="1127"/>
      <c r="G4149" s="1127"/>
    </row>
    <row r="4150" spans="5:7" ht="12.75">
      <c r="E4150" s="1127"/>
      <c r="F4150" s="1127"/>
      <c r="G4150" s="1127"/>
    </row>
    <row r="4151" spans="5:7" ht="12.75">
      <c r="E4151" s="1127"/>
      <c r="F4151" s="1127"/>
      <c r="G4151" s="1127"/>
    </row>
    <row r="4152" spans="5:7" ht="12.75">
      <c r="E4152" s="1127"/>
      <c r="F4152" s="1127"/>
      <c r="G4152" s="1127"/>
    </row>
    <row r="4153" spans="5:7" ht="12.75">
      <c r="E4153" s="1127"/>
      <c r="F4153" s="1127"/>
      <c r="G4153" s="1127"/>
    </row>
    <row r="4154" spans="5:7" ht="12.75">
      <c r="E4154" s="1127"/>
      <c r="F4154" s="1127"/>
      <c r="G4154" s="1127"/>
    </row>
    <row r="4155" spans="5:7" ht="12.75">
      <c r="E4155" s="1127"/>
      <c r="F4155" s="1127"/>
      <c r="G4155" s="1127"/>
    </row>
    <row r="4156" spans="5:7" ht="12.75">
      <c r="E4156" s="1127"/>
      <c r="F4156" s="1127"/>
      <c r="G4156" s="1127"/>
    </row>
    <row r="4157" spans="5:7" ht="12.75">
      <c r="E4157" s="1127"/>
      <c r="F4157" s="1127"/>
      <c r="G4157" s="1127"/>
    </row>
    <row r="4158" spans="5:7" ht="12.75">
      <c r="E4158" s="1127"/>
      <c r="F4158" s="1127"/>
      <c r="G4158" s="1127"/>
    </row>
    <row r="4159" spans="5:7" ht="12.75">
      <c r="E4159" s="1127"/>
      <c r="F4159" s="1127"/>
      <c r="G4159" s="1127"/>
    </row>
    <row r="4160" spans="5:7" ht="12.75">
      <c r="E4160" s="1127"/>
      <c r="F4160" s="1127"/>
      <c r="G4160" s="1127"/>
    </row>
    <row r="4161" spans="5:7" ht="12.75">
      <c r="E4161" s="1127"/>
      <c r="F4161" s="1127"/>
      <c r="G4161" s="1127"/>
    </row>
    <row r="4162" spans="5:7" ht="12.75">
      <c r="E4162" s="1127"/>
      <c r="F4162" s="1127"/>
      <c r="G4162" s="1127"/>
    </row>
    <row r="4163" spans="5:7" ht="12.75">
      <c r="E4163" s="1127"/>
      <c r="F4163" s="1127"/>
      <c r="G4163" s="1127"/>
    </row>
    <row r="4164" spans="5:7" ht="12.75">
      <c r="E4164" s="1127"/>
      <c r="F4164" s="1127"/>
      <c r="G4164" s="1127"/>
    </row>
    <row r="4165" spans="5:7" ht="12.75">
      <c r="E4165" s="1127"/>
      <c r="F4165" s="1127"/>
      <c r="G4165" s="1127"/>
    </row>
    <row r="4166" spans="5:7" ht="12.75">
      <c r="E4166" s="1127"/>
      <c r="F4166" s="1127"/>
      <c r="G4166" s="1127"/>
    </row>
    <row r="4167" spans="5:7" ht="12.75">
      <c r="E4167" s="1127"/>
      <c r="F4167" s="1127"/>
      <c r="G4167" s="1127"/>
    </row>
    <row r="4168" spans="5:7" ht="12.75">
      <c r="E4168" s="1127"/>
      <c r="F4168" s="1127"/>
      <c r="G4168" s="1127"/>
    </row>
    <row r="4169" spans="5:7" ht="12.75">
      <c r="E4169" s="1127"/>
      <c r="F4169" s="1127"/>
      <c r="G4169" s="1127"/>
    </row>
    <row r="4170" spans="5:7" ht="12.75">
      <c r="E4170" s="1127"/>
      <c r="F4170" s="1127"/>
      <c r="G4170" s="1127"/>
    </row>
    <row r="4171" spans="5:7" ht="12.75">
      <c r="E4171" s="1127"/>
      <c r="F4171" s="1127"/>
      <c r="G4171" s="1127"/>
    </row>
    <row r="4172" spans="5:7" ht="12.75">
      <c r="E4172" s="1127"/>
      <c r="F4172" s="1127"/>
      <c r="G4172" s="1127"/>
    </row>
    <row r="4173" spans="5:7" ht="12.75">
      <c r="E4173" s="1127"/>
      <c r="F4173" s="1127"/>
      <c r="G4173" s="1127"/>
    </row>
    <row r="4174" spans="5:7" ht="12.75">
      <c r="E4174" s="1127"/>
      <c r="F4174" s="1127"/>
      <c r="G4174" s="1127"/>
    </row>
    <row r="4175" spans="5:7" ht="12.75">
      <c r="E4175" s="1127"/>
      <c r="F4175" s="1127"/>
      <c r="G4175" s="1127"/>
    </row>
    <row r="4176" spans="5:7" ht="12.75">
      <c r="E4176" s="1127"/>
      <c r="F4176" s="1127"/>
      <c r="G4176" s="1127"/>
    </row>
    <row r="4177" spans="5:7" ht="12.75">
      <c r="E4177" s="1127"/>
      <c r="F4177" s="1127"/>
      <c r="G4177" s="1127"/>
    </row>
    <row r="4178" spans="5:7" ht="12.75">
      <c r="E4178" s="1127"/>
      <c r="F4178" s="1127"/>
      <c r="G4178" s="1127"/>
    </row>
    <row r="4179" spans="5:7" ht="12.75">
      <c r="E4179" s="1127"/>
      <c r="F4179" s="1127"/>
      <c r="G4179" s="1127"/>
    </row>
    <row r="4180" spans="5:7" ht="12.75">
      <c r="E4180" s="1127"/>
      <c r="F4180" s="1127"/>
      <c r="G4180" s="1127"/>
    </row>
    <row r="4181" spans="5:7" ht="12.75">
      <c r="E4181" s="1127"/>
      <c r="F4181" s="1127"/>
      <c r="G4181" s="1127"/>
    </row>
    <row r="4182" spans="5:7" ht="12.75">
      <c r="E4182" s="1127"/>
      <c r="F4182" s="1127"/>
      <c r="G4182" s="1127"/>
    </row>
    <row r="4183" spans="5:7" ht="12.75">
      <c r="E4183" s="1127"/>
      <c r="F4183" s="1127"/>
      <c r="G4183" s="1127"/>
    </row>
    <row r="4184" spans="5:7" ht="12.75">
      <c r="E4184" s="1127"/>
      <c r="F4184" s="1127"/>
      <c r="G4184" s="1127"/>
    </row>
    <row r="4185" spans="5:7" ht="12.75">
      <c r="E4185" s="1127"/>
      <c r="F4185" s="1127"/>
      <c r="G4185" s="1127"/>
    </row>
    <row r="4186" spans="5:7" ht="12.75">
      <c r="E4186" s="1127"/>
      <c r="F4186" s="1127"/>
      <c r="G4186" s="1127"/>
    </row>
    <row r="4187" spans="5:7" ht="12.75">
      <c r="E4187" s="1127"/>
      <c r="F4187" s="1127"/>
      <c r="G4187" s="1127"/>
    </row>
    <row r="4188" spans="5:7" ht="12.75">
      <c r="E4188" s="1127"/>
      <c r="F4188" s="1127"/>
      <c r="G4188" s="1127"/>
    </row>
    <row r="4189" spans="5:7" ht="12.75">
      <c r="E4189" s="1127"/>
      <c r="F4189" s="1127"/>
      <c r="G4189" s="1127"/>
    </row>
    <row r="4190" spans="5:7" ht="12.75">
      <c r="E4190" s="1127"/>
      <c r="F4190" s="1127"/>
      <c r="G4190" s="1127"/>
    </row>
    <row r="4191" spans="5:7" ht="12.75">
      <c r="E4191" s="1127"/>
      <c r="F4191" s="1127"/>
      <c r="G4191" s="1127"/>
    </row>
    <row r="4192" spans="5:7" ht="12.75">
      <c r="E4192" s="1127"/>
      <c r="F4192" s="1127"/>
      <c r="G4192" s="1127"/>
    </row>
    <row r="4193" spans="5:7" ht="12.75">
      <c r="E4193" s="1127"/>
      <c r="F4193" s="1127"/>
      <c r="G4193" s="1127"/>
    </row>
    <row r="4194" spans="5:7" ht="12.75">
      <c r="E4194" s="1127"/>
      <c r="F4194" s="1127"/>
      <c r="G4194" s="1127"/>
    </row>
    <row r="4195" spans="5:7" ht="12.75">
      <c r="E4195" s="1127"/>
      <c r="F4195" s="1127"/>
      <c r="G4195" s="1127"/>
    </row>
    <row r="4196" spans="5:7" ht="12.75">
      <c r="E4196" s="1127"/>
      <c r="F4196" s="1127"/>
      <c r="G4196" s="1127"/>
    </row>
    <row r="4197" spans="5:7" ht="12.75">
      <c r="E4197" s="1127"/>
      <c r="F4197" s="1127"/>
      <c r="G4197" s="1127"/>
    </row>
    <row r="4198" spans="5:7" ht="12.75">
      <c r="E4198" s="1127"/>
      <c r="F4198" s="1127"/>
      <c r="G4198" s="1127"/>
    </row>
    <row r="4199" spans="5:7" ht="12.75">
      <c r="E4199" s="1127"/>
      <c r="F4199" s="1127"/>
      <c r="G4199" s="1127"/>
    </row>
    <row r="4200" spans="5:7" ht="12.75">
      <c r="E4200" s="1127"/>
      <c r="F4200" s="1127"/>
      <c r="G4200" s="1127"/>
    </row>
    <row r="4201" spans="5:7" ht="12.75">
      <c r="E4201" s="1127"/>
      <c r="F4201" s="1127"/>
      <c r="G4201" s="1127"/>
    </row>
    <row r="4202" spans="5:7" ht="12.75">
      <c r="E4202" s="1127"/>
      <c r="F4202" s="1127"/>
      <c r="G4202" s="1127"/>
    </row>
    <row r="4203" spans="5:7" ht="12.75">
      <c r="E4203" s="1127"/>
      <c r="F4203" s="1127"/>
      <c r="G4203" s="1127"/>
    </row>
    <row r="4204" spans="5:7" ht="12.75">
      <c r="E4204" s="1127"/>
      <c r="F4204" s="1127"/>
      <c r="G4204" s="1127"/>
    </row>
    <row r="4205" spans="5:7" ht="12.75">
      <c r="E4205" s="1127"/>
      <c r="F4205" s="1127"/>
      <c r="G4205" s="1127"/>
    </row>
    <row r="4206" spans="5:7" ht="12.75">
      <c r="E4206" s="1127"/>
      <c r="F4206" s="1127"/>
      <c r="G4206" s="1127"/>
    </row>
    <row r="4207" spans="5:7" ht="12.75">
      <c r="E4207" s="1127"/>
      <c r="F4207" s="1127"/>
      <c r="G4207" s="1127"/>
    </row>
    <row r="4208" spans="5:7" ht="12.75">
      <c r="E4208" s="1127"/>
      <c r="F4208" s="1127"/>
      <c r="G4208" s="1127"/>
    </row>
    <row r="4209" spans="5:7" ht="12.75">
      <c r="E4209" s="1127"/>
      <c r="F4209" s="1127"/>
      <c r="G4209" s="1127"/>
    </row>
    <row r="4210" spans="5:7" ht="12.75">
      <c r="E4210" s="1127"/>
      <c r="F4210" s="1127"/>
      <c r="G4210" s="1127"/>
    </row>
    <row r="4211" spans="5:7" ht="12.75">
      <c r="E4211" s="1127"/>
      <c r="F4211" s="1127"/>
      <c r="G4211" s="1127"/>
    </row>
    <row r="4212" spans="5:7" ht="12.75">
      <c r="E4212" s="1127"/>
      <c r="F4212" s="1127"/>
      <c r="G4212" s="1127"/>
    </row>
    <row r="4213" spans="5:7" ht="12.75">
      <c r="E4213" s="1127"/>
      <c r="F4213" s="1127"/>
      <c r="G4213" s="1127"/>
    </row>
    <row r="4214" spans="5:7" ht="12.75">
      <c r="E4214" s="1127"/>
      <c r="F4214" s="1127"/>
      <c r="G4214" s="1127"/>
    </row>
    <row r="4215" spans="5:7" ht="12.75">
      <c r="E4215" s="1127"/>
      <c r="F4215" s="1127"/>
      <c r="G4215" s="1127"/>
    </row>
    <row r="4216" spans="5:7" ht="12.75">
      <c r="E4216" s="1127"/>
      <c r="F4216" s="1127"/>
      <c r="G4216" s="1127"/>
    </row>
    <row r="4217" spans="5:7" ht="12.75">
      <c r="E4217" s="1127"/>
      <c r="F4217" s="1127"/>
      <c r="G4217" s="1127"/>
    </row>
    <row r="4218" spans="5:7" ht="12.75">
      <c r="E4218" s="1127"/>
      <c r="F4218" s="1127"/>
      <c r="G4218" s="1127"/>
    </row>
    <row r="4219" spans="5:7" ht="12.75">
      <c r="E4219" s="1127"/>
      <c r="F4219" s="1127"/>
      <c r="G4219" s="1127"/>
    </row>
    <row r="4220" spans="5:7" ht="12.75">
      <c r="E4220" s="1127"/>
      <c r="F4220" s="1127"/>
      <c r="G4220" s="1127"/>
    </row>
    <row r="4221" spans="5:7" ht="12.75">
      <c r="E4221" s="1127"/>
      <c r="F4221" s="1127"/>
      <c r="G4221" s="1127"/>
    </row>
    <row r="4222" spans="5:7" ht="12.75">
      <c r="E4222" s="1127"/>
      <c r="F4222" s="1127"/>
      <c r="G4222" s="1127"/>
    </row>
    <row r="4223" spans="5:7" ht="12.75">
      <c r="E4223" s="1127"/>
      <c r="F4223" s="1127"/>
      <c r="G4223" s="1127"/>
    </row>
    <row r="4224" spans="5:7" ht="12.75">
      <c r="E4224" s="1127"/>
      <c r="F4224" s="1127"/>
      <c r="G4224" s="1127"/>
    </row>
    <row r="4225" spans="5:7" ht="12.75">
      <c r="E4225" s="1127"/>
      <c r="F4225" s="1127"/>
      <c r="G4225" s="1127"/>
    </row>
    <row r="4226" spans="5:7" ht="12.75">
      <c r="E4226" s="1127"/>
      <c r="F4226" s="1127"/>
      <c r="G4226" s="1127"/>
    </row>
    <row r="4227" spans="5:7" ht="12.75">
      <c r="E4227" s="1127"/>
      <c r="F4227" s="1127"/>
      <c r="G4227" s="1127"/>
    </row>
    <row r="4228" spans="5:7" ht="12.75">
      <c r="E4228" s="1127"/>
      <c r="F4228" s="1127"/>
      <c r="G4228" s="1127"/>
    </row>
    <row r="4229" spans="5:7" ht="12.75">
      <c r="E4229" s="1127"/>
      <c r="F4229" s="1127"/>
      <c r="G4229" s="1127"/>
    </row>
    <row r="4230" spans="5:7" ht="12.75">
      <c r="E4230" s="1127"/>
      <c r="F4230" s="1127"/>
      <c r="G4230" s="1127"/>
    </row>
    <row r="4231" spans="5:7" ht="12.75">
      <c r="E4231" s="1127"/>
      <c r="F4231" s="1127"/>
      <c r="G4231" s="1127"/>
    </row>
    <row r="4232" spans="5:7" ht="12.75">
      <c r="E4232" s="1127"/>
      <c r="F4232" s="1127"/>
      <c r="G4232" s="1127"/>
    </row>
    <row r="4233" spans="5:7" ht="12.75">
      <c r="E4233" s="1127"/>
      <c r="F4233" s="1127"/>
      <c r="G4233" s="1127"/>
    </row>
    <row r="4234" spans="5:7" ht="12.75">
      <c r="E4234" s="1127"/>
      <c r="F4234" s="1127"/>
      <c r="G4234" s="1127"/>
    </row>
    <row r="4235" spans="5:7" ht="12.75">
      <c r="E4235" s="1127"/>
      <c r="F4235" s="1127"/>
      <c r="G4235" s="1127"/>
    </row>
    <row r="4236" spans="5:7" ht="12.75">
      <c r="E4236" s="1127"/>
      <c r="F4236" s="1127"/>
      <c r="G4236" s="1127"/>
    </row>
    <row r="4237" spans="5:7" ht="12.75">
      <c r="E4237" s="1127"/>
      <c r="F4237" s="1127"/>
      <c r="G4237" s="1127"/>
    </row>
    <row r="4238" spans="5:7" ht="12.75">
      <c r="E4238" s="1127"/>
      <c r="F4238" s="1127"/>
      <c r="G4238" s="1127"/>
    </row>
    <row r="4239" spans="5:7" ht="12.75">
      <c r="E4239" s="1127"/>
      <c r="F4239" s="1127"/>
      <c r="G4239" s="1127"/>
    </row>
    <row r="4240" spans="5:7" ht="12.75">
      <c r="E4240" s="1127"/>
      <c r="F4240" s="1127"/>
      <c r="G4240" s="1127"/>
    </row>
    <row r="4241" spans="5:7" ht="12.75">
      <c r="E4241" s="1127"/>
      <c r="F4241" s="1127"/>
      <c r="G4241" s="1127"/>
    </row>
    <row r="4242" spans="5:7" ht="12.75">
      <c r="E4242" s="1127"/>
      <c r="F4242" s="1127"/>
      <c r="G4242" s="1127"/>
    </row>
    <row r="4243" spans="5:7" ht="12.75">
      <c r="E4243" s="1127"/>
      <c r="F4243" s="1127"/>
      <c r="G4243" s="1127"/>
    </row>
    <row r="4244" spans="5:7" ht="12.75">
      <c r="E4244" s="1127"/>
      <c r="F4244" s="1127"/>
      <c r="G4244" s="1127"/>
    </row>
    <row r="4245" spans="5:7" ht="12.75">
      <c r="E4245" s="1127"/>
      <c r="F4245" s="1127"/>
      <c r="G4245" s="1127"/>
    </row>
    <row r="4246" spans="5:7" ht="12.75">
      <c r="E4246" s="1127"/>
      <c r="F4246" s="1127"/>
      <c r="G4246" s="1127"/>
    </row>
    <row r="4247" spans="5:7" ht="12.75">
      <c r="E4247" s="1127"/>
      <c r="F4247" s="1127"/>
      <c r="G4247" s="1127"/>
    </row>
    <row r="4248" spans="5:7" ht="12.75">
      <c r="E4248" s="1127"/>
      <c r="F4248" s="1127"/>
      <c r="G4248" s="1127"/>
    </row>
    <row r="4249" spans="5:7" ht="12.75">
      <c r="E4249" s="1127"/>
      <c r="F4249" s="1127"/>
      <c r="G4249" s="1127"/>
    </row>
    <row r="4250" spans="5:7" ht="12.75">
      <c r="E4250" s="1127"/>
      <c r="F4250" s="1127"/>
      <c r="G4250" s="1127"/>
    </row>
    <row r="4251" spans="5:7" ht="12.75">
      <c r="E4251" s="1127"/>
      <c r="F4251" s="1127"/>
      <c r="G4251" s="1127"/>
    </row>
    <row r="4252" spans="5:7" ht="12.75">
      <c r="E4252" s="1127"/>
      <c r="F4252" s="1127"/>
      <c r="G4252" s="1127"/>
    </row>
    <row r="4253" spans="5:7" ht="12.75">
      <c r="E4253" s="1127"/>
      <c r="F4253" s="1127"/>
      <c r="G4253" s="1127"/>
    </row>
    <row r="4254" spans="5:7" ht="12.75">
      <c r="E4254" s="1127"/>
      <c r="F4254" s="1127"/>
      <c r="G4254" s="1127"/>
    </row>
    <row r="4255" spans="5:7" ht="12.75">
      <c r="E4255" s="1127"/>
      <c r="F4255" s="1127"/>
      <c r="G4255" s="1127"/>
    </row>
    <row r="4256" spans="5:7" ht="12.75">
      <c r="E4256" s="1127"/>
      <c r="F4256" s="1127"/>
      <c r="G4256" s="1127"/>
    </row>
    <row r="4257" spans="5:7" ht="12.75">
      <c r="E4257" s="1127"/>
      <c r="F4257" s="1127"/>
      <c r="G4257" s="1127"/>
    </row>
    <row r="4258" spans="5:7" ht="12.75">
      <c r="E4258" s="1127"/>
      <c r="F4258" s="1127"/>
      <c r="G4258" s="1127"/>
    </row>
    <row r="4259" spans="5:7" ht="12.75">
      <c r="E4259" s="1127"/>
      <c r="F4259" s="1127"/>
      <c r="G4259" s="1127"/>
    </row>
    <row r="4260" spans="5:7" ht="12.75">
      <c r="E4260" s="1127"/>
      <c r="F4260" s="1127"/>
      <c r="G4260" s="1127"/>
    </row>
    <row r="4261" spans="5:7" ht="12.75">
      <c r="E4261" s="1127"/>
      <c r="F4261" s="1127"/>
      <c r="G4261" s="1127"/>
    </row>
    <row r="4262" spans="5:7" ht="12.75">
      <c r="E4262" s="1127"/>
      <c r="F4262" s="1127"/>
      <c r="G4262" s="1127"/>
    </row>
    <row r="4263" spans="5:7" ht="12.75">
      <c r="E4263" s="1127"/>
      <c r="F4263" s="1127"/>
      <c r="G4263" s="1127"/>
    </row>
    <row r="4264" spans="5:7" ht="12.75">
      <c r="E4264" s="1127"/>
      <c r="F4264" s="1127"/>
      <c r="G4264" s="1127"/>
    </row>
    <row r="4265" spans="5:7" ht="12.75">
      <c r="E4265" s="1127"/>
      <c r="F4265" s="1127"/>
      <c r="G4265" s="1127"/>
    </row>
    <row r="4266" spans="5:7" ht="12.75">
      <c r="E4266" s="1127"/>
      <c r="F4266" s="1127"/>
      <c r="G4266" s="1127"/>
    </row>
    <row r="4267" spans="5:7" ht="12.75">
      <c r="E4267" s="1127"/>
      <c r="F4267" s="1127"/>
      <c r="G4267" s="1127"/>
    </row>
    <row r="4268" spans="5:7" ht="12.75">
      <c r="E4268" s="1127"/>
      <c r="F4268" s="1127"/>
      <c r="G4268" s="1127"/>
    </row>
    <row r="4269" spans="5:7" ht="12.75">
      <c r="E4269" s="1127"/>
      <c r="F4269" s="1127"/>
      <c r="G4269" s="1127"/>
    </row>
    <row r="4270" spans="5:7" ht="12.75">
      <c r="E4270" s="1127"/>
      <c r="F4270" s="1127"/>
      <c r="G4270" s="1127"/>
    </row>
    <row r="4271" spans="5:7" ht="12.75">
      <c r="E4271" s="1127"/>
      <c r="F4271" s="1127"/>
      <c r="G4271" s="1127"/>
    </row>
    <row r="4272" spans="5:7" ht="12.75">
      <c r="E4272" s="1127"/>
      <c r="F4272" s="1127"/>
      <c r="G4272" s="1127"/>
    </row>
    <row r="4273" spans="5:7" ht="12.75">
      <c r="E4273" s="1127"/>
      <c r="F4273" s="1127"/>
      <c r="G4273" s="1127"/>
    </row>
    <row r="4274" spans="5:7" ht="12.75">
      <c r="E4274" s="1127"/>
      <c r="F4274" s="1127"/>
      <c r="G4274" s="1127"/>
    </row>
    <row r="4275" spans="5:7" ht="12.75">
      <c r="E4275" s="1127"/>
      <c r="F4275" s="1127"/>
      <c r="G4275" s="1127"/>
    </row>
    <row r="4276" spans="5:7" ht="12.75">
      <c r="E4276" s="1127"/>
      <c r="F4276" s="1127"/>
      <c r="G4276" s="1127"/>
    </row>
    <row r="4277" spans="5:7" ht="12.75">
      <c r="E4277" s="1127"/>
      <c r="F4277" s="1127"/>
      <c r="G4277" s="1127"/>
    </row>
    <row r="4278" spans="5:7" ht="12.75">
      <c r="E4278" s="1127"/>
      <c r="F4278" s="1127"/>
      <c r="G4278" s="1127"/>
    </row>
    <row r="4279" spans="5:7" ht="12.75">
      <c r="E4279" s="1127"/>
      <c r="F4279" s="1127"/>
      <c r="G4279" s="1127"/>
    </row>
    <row r="4280" spans="5:7" ht="12.75">
      <c r="E4280" s="1127"/>
      <c r="F4280" s="1127"/>
      <c r="G4280" s="1127"/>
    </row>
    <row r="4281" spans="5:7" ht="12.75">
      <c r="E4281" s="1127"/>
      <c r="F4281" s="1127"/>
      <c r="G4281" s="1127"/>
    </row>
    <row r="4282" spans="5:7" ht="12.75">
      <c r="E4282" s="1127"/>
      <c r="F4282" s="1127"/>
      <c r="G4282" s="1127"/>
    </row>
    <row r="4283" spans="5:7" ht="12.75">
      <c r="E4283" s="1127"/>
      <c r="F4283" s="1127"/>
      <c r="G4283" s="1127"/>
    </row>
    <row r="4284" spans="5:7" ht="12.75">
      <c r="E4284" s="1127"/>
      <c r="F4284" s="1127"/>
      <c r="G4284" s="1127"/>
    </row>
    <row r="4285" spans="5:7" ht="12.75">
      <c r="E4285" s="1127"/>
      <c r="F4285" s="1127"/>
      <c r="G4285" s="1127"/>
    </row>
    <row r="4286" spans="5:7" ht="12.75">
      <c r="E4286" s="1127"/>
      <c r="F4286" s="1127"/>
      <c r="G4286" s="1127"/>
    </row>
    <row r="4287" spans="5:7" ht="12.75">
      <c r="E4287" s="1127"/>
      <c r="F4287" s="1127"/>
      <c r="G4287" s="1127"/>
    </row>
    <row r="4288" spans="5:7" ht="12.75">
      <c r="E4288" s="1127"/>
      <c r="F4288" s="1127"/>
      <c r="G4288" s="1127"/>
    </row>
    <row r="4289" spans="5:7" ht="12.75">
      <c r="E4289" s="1127"/>
      <c r="F4289" s="1127"/>
      <c r="G4289" s="1127"/>
    </row>
    <row r="4290" spans="5:7" ht="12.75">
      <c r="E4290" s="1127"/>
      <c r="F4290" s="1127"/>
      <c r="G4290" s="1127"/>
    </row>
    <row r="4291" spans="5:7" ht="12.75">
      <c r="E4291" s="1127"/>
      <c r="F4291" s="1127"/>
      <c r="G4291" s="1127"/>
    </row>
    <row r="4292" spans="5:7" ht="12.75">
      <c r="E4292" s="1127"/>
      <c r="F4292" s="1127"/>
      <c r="G4292" s="1127"/>
    </row>
    <row r="4293" spans="5:7" ht="12.75">
      <c r="E4293" s="1127"/>
      <c r="F4293" s="1127"/>
      <c r="G4293" s="1127"/>
    </row>
    <row r="4294" spans="5:7" ht="12.75">
      <c r="E4294" s="1127"/>
      <c r="F4294" s="1127"/>
      <c r="G4294" s="1127"/>
    </row>
    <row r="4295" spans="5:7" ht="12.75">
      <c r="E4295" s="1127"/>
      <c r="F4295" s="1127"/>
      <c r="G4295" s="1127"/>
    </row>
    <row r="4296" spans="5:7" ht="12.75">
      <c r="E4296" s="1127"/>
      <c r="F4296" s="1127"/>
      <c r="G4296" s="1127"/>
    </row>
    <row r="4297" spans="5:7" ht="12.75">
      <c r="E4297" s="1127"/>
      <c r="F4297" s="1127"/>
      <c r="G4297" s="1127"/>
    </row>
    <row r="4298" spans="5:7" ht="12.75">
      <c r="E4298" s="1127"/>
      <c r="F4298" s="1127"/>
      <c r="G4298" s="1127"/>
    </row>
    <row r="4299" spans="5:7" ht="12.75">
      <c r="E4299" s="1127"/>
      <c r="F4299" s="1127"/>
      <c r="G4299" s="1127"/>
    </row>
    <row r="4300" spans="5:7" ht="12.75">
      <c r="E4300" s="1127"/>
      <c r="F4300" s="1127"/>
      <c r="G4300" s="1127"/>
    </row>
    <row r="4301" spans="5:7" ht="12.75">
      <c r="E4301" s="1127"/>
      <c r="F4301" s="1127"/>
      <c r="G4301" s="1127"/>
    </row>
    <row r="4302" spans="5:7" ht="12.75">
      <c r="E4302" s="1127"/>
      <c r="F4302" s="1127"/>
      <c r="G4302" s="1127"/>
    </row>
    <row r="4303" spans="5:7" ht="12.75">
      <c r="E4303" s="1127"/>
      <c r="F4303" s="1127"/>
      <c r="G4303" s="1127"/>
    </row>
    <row r="4304" spans="5:7" ht="12.75">
      <c r="E4304" s="1127"/>
      <c r="F4304" s="1127"/>
      <c r="G4304" s="1127"/>
    </row>
    <row r="4305" spans="5:7" ht="12.75">
      <c r="E4305" s="1127"/>
      <c r="F4305" s="1127"/>
      <c r="G4305" s="1127"/>
    </row>
    <row r="4306" spans="5:7" ht="12.75">
      <c r="E4306" s="1127"/>
      <c r="F4306" s="1127"/>
      <c r="G4306" s="1127"/>
    </row>
    <row r="4307" spans="5:7" ht="12.75">
      <c r="E4307" s="1127"/>
      <c r="F4307" s="1127"/>
      <c r="G4307" s="1127"/>
    </row>
    <row r="4308" spans="5:7" ht="12.75">
      <c r="E4308" s="1127"/>
      <c r="F4308" s="1127"/>
      <c r="G4308" s="1127"/>
    </row>
    <row r="4309" spans="5:7" ht="12.75">
      <c r="E4309" s="1127"/>
      <c r="F4309" s="1127"/>
      <c r="G4309" s="1127"/>
    </row>
    <row r="4310" spans="5:7" ht="12.75">
      <c r="E4310" s="1127"/>
      <c r="F4310" s="1127"/>
      <c r="G4310" s="1127"/>
    </row>
    <row r="4311" spans="5:7" ht="12.75">
      <c r="E4311" s="1127"/>
      <c r="F4311" s="1127"/>
      <c r="G4311" s="1127"/>
    </row>
    <row r="4312" spans="5:7" ht="12.75">
      <c r="E4312" s="1127"/>
      <c r="F4312" s="1127"/>
      <c r="G4312" s="1127"/>
    </row>
    <row r="4313" spans="5:7" ht="12.75">
      <c r="E4313" s="1127"/>
      <c r="F4313" s="1127"/>
      <c r="G4313" s="1127"/>
    </row>
    <row r="4314" spans="5:7" ht="12.75">
      <c r="E4314" s="1127"/>
      <c r="F4314" s="1127"/>
      <c r="G4314" s="1127"/>
    </row>
    <row r="4315" spans="5:7" ht="12.75">
      <c r="E4315" s="1127"/>
      <c r="F4315" s="1127"/>
      <c r="G4315" s="1127"/>
    </row>
    <row r="4316" spans="5:7" ht="12.75">
      <c r="E4316" s="1127"/>
      <c r="F4316" s="1127"/>
      <c r="G4316" s="1127"/>
    </row>
    <row r="4317" spans="5:7" ht="12.75">
      <c r="E4317" s="1127"/>
      <c r="F4317" s="1127"/>
      <c r="G4317" s="1127"/>
    </row>
    <row r="4318" spans="5:7" ht="12.75">
      <c r="E4318" s="1127"/>
      <c r="F4318" s="1127"/>
      <c r="G4318" s="1127"/>
    </row>
    <row r="4319" spans="5:7" ht="12.75">
      <c r="E4319" s="1127"/>
      <c r="F4319" s="1127"/>
      <c r="G4319" s="1127"/>
    </row>
    <row r="4320" spans="5:7" ht="12.75">
      <c r="E4320" s="1127"/>
      <c r="F4320" s="1127"/>
      <c r="G4320" s="1127"/>
    </row>
    <row r="4321" spans="5:7" ht="12.75">
      <c r="E4321" s="1127"/>
      <c r="F4321" s="1127"/>
      <c r="G4321" s="1127"/>
    </row>
    <row r="4322" spans="5:7" ht="12.75">
      <c r="E4322" s="1127"/>
      <c r="F4322" s="1127"/>
      <c r="G4322" s="1127"/>
    </row>
    <row r="4323" spans="5:7" ht="12.75">
      <c r="E4323" s="1127"/>
      <c r="F4323" s="1127"/>
      <c r="G4323" s="1127"/>
    </row>
    <row r="4324" spans="5:7" ht="12.75">
      <c r="E4324" s="1127"/>
      <c r="F4324" s="1127"/>
      <c r="G4324" s="1127"/>
    </row>
    <row r="4325" spans="5:7" ht="12.75">
      <c r="E4325" s="1127"/>
      <c r="F4325" s="1127"/>
      <c r="G4325" s="1127"/>
    </row>
    <row r="4326" spans="5:7" ht="12.75">
      <c r="E4326" s="1127"/>
      <c r="F4326" s="1127"/>
      <c r="G4326" s="1127"/>
    </row>
    <row r="4327" spans="5:7" ht="12.75">
      <c r="E4327" s="1127"/>
      <c r="F4327" s="1127"/>
      <c r="G4327" s="1127"/>
    </row>
    <row r="4328" spans="5:7" ht="12.75">
      <c r="E4328" s="1127"/>
      <c r="F4328" s="1127"/>
      <c r="G4328" s="1127"/>
    </row>
    <row r="4329" spans="5:7" ht="12.75">
      <c r="E4329" s="1127"/>
      <c r="F4329" s="1127"/>
      <c r="G4329" s="1127"/>
    </row>
    <row r="4330" spans="5:7" ht="12.75">
      <c r="E4330" s="1127"/>
      <c r="F4330" s="1127"/>
      <c r="G4330" s="1127"/>
    </row>
    <row r="4331" spans="5:7" ht="12.75">
      <c r="E4331" s="1127"/>
      <c r="F4331" s="1127"/>
      <c r="G4331" s="1127"/>
    </row>
    <row r="4332" spans="5:7" ht="12.75">
      <c r="E4332" s="1127"/>
      <c r="F4332" s="1127"/>
      <c r="G4332" s="1127"/>
    </row>
    <row r="4333" spans="5:7" ht="12.75">
      <c r="E4333" s="1127"/>
      <c r="F4333" s="1127"/>
      <c r="G4333" s="1127"/>
    </row>
    <row r="4334" spans="5:7" ht="12.75">
      <c r="E4334" s="1127"/>
      <c r="F4334" s="1127"/>
      <c r="G4334" s="1127"/>
    </row>
    <row r="4335" spans="5:7" ht="12.75">
      <c r="E4335" s="1127"/>
      <c r="F4335" s="1127"/>
      <c r="G4335" s="1127"/>
    </row>
    <row r="4336" spans="5:7" ht="12.75">
      <c r="E4336" s="1127"/>
      <c r="F4336" s="1127"/>
      <c r="G4336" s="1127"/>
    </row>
    <row r="4337" spans="5:7" ht="12.75">
      <c r="E4337" s="1127"/>
      <c r="F4337" s="1127"/>
      <c r="G4337" s="1127"/>
    </row>
    <row r="4338" spans="5:7" ht="12.75">
      <c r="E4338" s="1127"/>
      <c r="F4338" s="1127"/>
      <c r="G4338" s="1127"/>
    </row>
    <row r="4339" spans="5:7" ht="12.75">
      <c r="E4339" s="1127"/>
      <c r="F4339" s="1127"/>
      <c r="G4339" s="1127"/>
    </row>
    <row r="4340" spans="5:7" ht="12.75">
      <c r="E4340" s="1127"/>
      <c r="F4340" s="1127"/>
      <c r="G4340" s="1127"/>
    </row>
    <row r="4341" spans="5:7" ht="12.75">
      <c r="E4341" s="1127"/>
      <c r="F4341" s="1127"/>
      <c r="G4341" s="1127"/>
    </row>
    <row r="4342" spans="5:7" ht="12.75">
      <c r="E4342" s="1127"/>
      <c r="F4342" s="1127"/>
      <c r="G4342" s="1127"/>
    </row>
    <row r="4343" spans="5:7" ht="12.75">
      <c r="E4343" s="1127"/>
      <c r="F4343" s="1127"/>
      <c r="G4343" s="1127"/>
    </row>
    <row r="4344" spans="5:7" ht="12.75">
      <c r="E4344" s="1127"/>
      <c r="F4344" s="1127"/>
      <c r="G4344" s="1127"/>
    </row>
    <row r="4345" spans="5:7" ht="12.75">
      <c r="E4345" s="1127"/>
      <c r="F4345" s="1127"/>
      <c r="G4345" s="1127"/>
    </row>
    <row r="4346" spans="5:7" ht="12.75">
      <c r="E4346" s="1127"/>
      <c r="F4346" s="1127"/>
      <c r="G4346" s="1127"/>
    </row>
    <row r="4347" spans="5:7" ht="12.75">
      <c r="E4347" s="1127"/>
      <c r="F4347" s="1127"/>
      <c r="G4347" s="1127"/>
    </row>
    <row r="4348" spans="5:7" ht="12.75">
      <c r="E4348" s="1127"/>
      <c r="F4348" s="1127"/>
      <c r="G4348" s="1127"/>
    </row>
    <row r="4349" spans="5:7" ht="12.75">
      <c r="E4349" s="1127"/>
      <c r="F4349" s="1127"/>
      <c r="G4349" s="1127"/>
    </row>
    <row r="4350" spans="5:7" ht="12.75">
      <c r="E4350" s="1127"/>
      <c r="F4350" s="1127"/>
      <c r="G4350" s="1127"/>
    </row>
    <row r="4351" spans="5:7" ht="12.75">
      <c r="E4351" s="1127"/>
      <c r="F4351" s="1127"/>
      <c r="G4351" s="1127"/>
    </row>
    <row r="4352" spans="5:7" ht="12.75">
      <c r="E4352" s="1127"/>
      <c r="F4352" s="1127"/>
      <c r="G4352" s="1127"/>
    </row>
    <row r="4353" spans="5:7" ht="12.75">
      <c r="E4353" s="1127"/>
      <c r="F4353" s="1127"/>
      <c r="G4353" s="1127"/>
    </row>
    <row r="4354" spans="5:7" ht="12.75">
      <c r="E4354" s="1127"/>
      <c r="F4354" s="1127"/>
      <c r="G4354" s="1127"/>
    </row>
    <row r="4355" spans="5:7" ht="12.75">
      <c r="E4355" s="1127"/>
      <c r="F4355" s="1127"/>
      <c r="G4355" s="1127"/>
    </row>
    <row r="4356" spans="5:7" ht="12.75">
      <c r="E4356" s="1127"/>
      <c r="F4356" s="1127"/>
      <c r="G4356" s="1127"/>
    </row>
    <row r="4357" spans="5:7" ht="12.75">
      <c r="E4357" s="1127"/>
      <c r="F4357" s="1127"/>
      <c r="G4357" s="1127"/>
    </row>
    <row r="4358" spans="5:7" ht="12.75">
      <c r="E4358" s="1127"/>
      <c r="F4358" s="1127"/>
      <c r="G4358" s="1127"/>
    </row>
    <row r="4359" spans="5:7" ht="12.75">
      <c r="E4359" s="1127"/>
      <c r="F4359" s="1127"/>
      <c r="G4359" s="1127"/>
    </row>
    <row r="4360" spans="5:7" ht="12.75">
      <c r="E4360" s="1127"/>
      <c r="F4360" s="1127"/>
      <c r="G4360" s="1127"/>
    </row>
    <row r="4361" spans="5:7" ht="12.75">
      <c r="E4361" s="1127"/>
      <c r="F4361" s="1127"/>
      <c r="G4361" s="1127"/>
    </row>
    <row r="4362" spans="5:7" ht="12.75">
      <c r="E4362" s="1127"/>
      <c r="F4362" s="1127"/>
      <c r="G4362" s="1127"/>
    </row>
    <row r="4363" spans="5:7" ht="12.75">
      <c r="E4363" s="1127"/>
      <c r="F4363" s="1127"/>
      <c r="G4363" s="1127"/>
    </row>
    <row r="4364" spans="5:7" ht="12.75">
      <c r="E4364" s="1127"/>
      <c r="F4364" s="1127"/>
      <c r="G4364" s="1127"/>
    </row>
    <row r="4365" spans="5:7" ht="12.75">
      <c r="E4365" s="1127"/>
      <c r="F4365" s="1127"/>
      <c r="G4365" s="1127"/>
    </row>
    <row r="4366" spans="5:7" ht="12.75">
      <c r="E4366" s="1127"/>
      <c r="F4366" s="1127"/>
      <c r="G4366" s="1127"/>
    </row>
    <row r="4367" spans="5:7" ht="12.75">
      <c r="E4367" s="1127"/>
      <c r="F4367" s="1127"/>
      <c r="G4367" s="1127"/>
    </row>
    <row r="4368" spans="5:7" ht="12.75">
      <c r="E4368" s="1127"/>
      <c r="F4368" s="1127"/>
      <c r="G4368" s="1127"/>
    </row>
    <row r="4369" spans="5:7" ht="12.75">
      <c r="E4369" s="1127"/>
      <c r="F4369" s="1127"/>
      <c r="G4369" s="1127"/>
    </row>
    <row r="4370" spans="5:7" ht="12.75">
      <c r="E4370" s="1127"/>
      <c r="F4370" s="1127"/>
      <c r="G4370" s="1127"/>
    </row>
    <row r="4371" spans="5:7" ht="12.75">
      <c r="E4371" s="1127"/>
      <c r="F4371" s="1127"/>
      <c r="G4371" s="1127"/>
    </row>
    <row r="4372" spans="5:7" ht="12.75">
      <c r="E4372" s="1127"/>
      <c r="F4372" s="1127"/>
      <c r="G4372" s="1127"/>
    </row>
    <row r="4373" spans="5:7" ht="12.75">
      <c r="E4373" s="1127"/>
      <c r="F4373" s="1127"/>
      <c r="G4373" s="1127"/>
    </row>
    <row r="4374" spans="5:7" ht="12.75">
      <c r="E4374" s="1127"/>
      <c r="F4374" s="1127"/>
      <c r="G4374" s="1127"/>
    </row>
    <row r="4375" spans="5:7" ht="12.75">
      <c r="E4375" s="1127"/>
      <c r="F4375" s="1127"/>
      <c r="G4375" s="1127"/>
    </row>
    <row r="4376" spans="5:7" ht="12.75">
      <c r="E4376" s="1127"/>
      <c r="F4376" s="1127"/>
      <c r="G4376" s="1127"/>
    </row>
    <row r="4377" spans="5:7" ht="12.75">
      <c r="E4377" s="1127"/>
      <c r="F4377" s="1127"/>
      <c r="G4377" s="1127"/>
    </row>
    <row r="4378" spans="5:7" ht="12.75">
      <c r="E4378" s="1127"/>
      <c r="F4378" s="1127"/>
      <c r="G4378" s="1127"/>
    </row>
    <row r="4379" spans="5:7" ht="12.75">
      <c r="E4379" s="1127"/>
      <c r="F4379" s="1127"/>
      <c r="G4379" s="1127"/>
    </row>
    <row r="4380" spans="5:7" ht="12.75">
      <c r="E4380" s="1127"/>
      <c r="F4380" s="1127"/>
      <c r="G4380" s="1127"/>
    </row>
    <row r="4381" spans="5:7" ht="12.75">
      <c r="E4381" s="1127"/>
      <c r="F4381" s="1127"/>
      <c r="G4381" s="1127"/>
    </row>
    <row r="4382" spans="5:7" ht="12.75">
      <c r="E4382" s="1127"/>
      <c r="F4382" s="1127"/>
      <c r="G4382" s="1127"/>
    </row>
    <row r="4383" spans="5:7" ht="12.75">
      <c r="E4383" s="1127"/>
      <c r="F4383" s="1127"/>
      <c r="G4383" s="1127"/>
    </row>
    <row r="4384" spans="5:7" ht="12.75">
      <c r="E4384" s="1127"/>
      <c r="F4384" s="1127"/>
      <c r="G4384" s="1127"/>
    </row>
    <row r="4385" spans="5:7" ht="12.75">
      <c r="E4385" s="1127"/>
      <c r="F4385" s="1127"/>
      <c r="G4385" s="1127"/>
    </row>
    <row r="4386" spans="5:7" ht="12.75">
      <c r="E4386" s="1127"/>
      <c r="F4386" s="1127"/>
      <c r="G4386" s="1127"/>
    </row>
    <row r="4387" spans="5:7" ht="12.75">
      <c r="E4387" s="1127"/>
      <c r="F4387" s="1127"/>
      <c r="G4387" s="1127"/>
    </row>
    <row r="4388" spans="5:7" ht="12.75">
      <c r="E4388" s="1127"/>
      <c r="F4388" s="1127"/>
      <c r="G4388" s="1127"/>
    </row>
    <row r="4389" spans="5:7" ht="12.75">
      <c r="E4389" s="1127"/>
      <c r="F4389" s="1127"/>
      <c r="G4389" s="1127"/>
    </row>
    <row r="4390" spans="5:7" ht="12.75">
      <c r="E4390" s="1127"/>
      <c r="F4390" s="1127"/>
      <c r="G4390" s="1127"/>
    </row>
    <row r="4391" spans="5:7" ht="12.75">
      <c r="E4391" s="1127"/>
      <c r="F4391" s="1127"/>
      <c r="G4391" s="1127"/>
    </row>
    <row r="4392" spans="5:7" ht="12.75">
      <c r="E4392" s="1127"/>
      <c r="F4392" s="1127"/>
      <c r="G4392" s="1127"/>
    </row>
    <row r="4393" spans="5:7" ht="12.75">
      <c r="E4393" s="1127"/>
      <c r="F4393" s="1127"/>
      <c r="G4393" s="1127"/>
    </row>
    <row r="4394" spans="5:7" ht="12.75">
      <c r="E4394" s="1127"/>
      <c r="F4394" s="1127"/>
      <c r="G4394" s="1127"/>
    </row>
    <row r="4395" spans="5:7" ht="12.75">
      <c r="E4395" s="1127"/>
      <c r="F4395" s="1127"/>
      <c r="G4395" s="1127"/>
    </row>
    <row r="4396" spans="5:7" ht="12.75">
      <c r="E4396" s="1127"/>
      <c r="F4396" s="1127"/>
      <c r="G4396" s="1127"/>
    </row>
    <row r="4397" spans="5:7" ht="12.75">
      <c r="E4397" s="1127"/>
      <c r="F4397" s="1127"/>
      <c r="G4397" s="1127"/>
    </row>
    <row r="4398" spans="5:7" ht="12.75">
      <c r="E4398" s="1127"/>
      <c r="F4398" s="1127"/>
      <c r="G4398" s="1127"/>
    </row>
    <row r="4399" spans="5:7" ht="12.75">
      <c r="E4399" s="1127"/>
      <c r="F4399" s="1127"/>
      <c r="G4399" s="1127"/>
    </row>
    <row r="4400" spans="5:7" ht="12.75">
      <c r="E4400" s="1127"/>
      <c r="F4400" s="1127"/>
      <c r="G4400" s="1127"/>
    </row>
    <row r="4401" spans="5:7" ht="12.75">
      <c r="E4401" s="1127"/>
      <c r="F4401" s="1127"/>
      <c r="G4401" s="1127"/>
    </row>
    <row r="4402" spans="5:7" ht="12.75">
      <c r="E4402" s="1127"/>
      <c r="F4402" s="1127"/>
      <c r="G4402" s="1127"/>
    </row>
    <row r="4403" spans="5:7" ht="12.75">
      <c r="E4403" s="1127"/>
      <c r="F4403" s="1127"/>
      <c r="G4403" s="1127"/>
    </row>
    <row r="4404" spans="5:7" ht="12.75">
      <c r="E4404" s="1127"/>
      <c r="F4404" s="1127"/>
      <c r="G4404" s="1127"/>
    </row>
    <row r="4405" spans="5:7" ht="12.75">
      <c r="E4405" s="1127"/>
      <c r="F4405" s="1127"/>
      <c r="G4405" s="1127"/>
    </row>
    <row r="4406" spans="5:7" ht="12.75">
      <c r="E4406" s="1127"/>
      <c r="F4406" s="1127"/>
      <c r="G4406" s="1127"/>
    </row>
    <row r="4407" spans="5:7" ht="12.75">
      <c r="E4407" s="1127"/>
      <c r="F4407" s="1127"/>
      <c r="G4407" s="1127"/>
    </row>
    <row r="4408" spans="5:7" ht="12.75">
      <c r="E4408" s="1127"/>
      <c r="F4408" s="1127"/>
      <c r="G4408" s="1127"/>
    </row>
    <row r="4409" spans="5:7" ht="12.75">
      <c r="E4409" s="1127"/>
      <c r="F4409" s="1127"/>
      <c r="G4409" s="1127"/>
    </row>
    <row r="4410" spans="5:7" ht="12.75">
      <c r="E4410" s="1127"/>
      <c r="F4410" s="1127"/>
      <c r="G4410" s="1127"/>
    </row>
    <row r="4411" spans="5:7" ht="12.75">
      <c r="E4411" s="1127"/>
      <c r="F4411" s="1127"/>
      <c r="G4411" s="1127"/>
    </row>
    <row r="4412" spans="5:7" ht="12.75">
      <c r="E4412" s="1127"/>
      <c r="F4412" s="1127"/>
      <c r="G4412" s="1127"/>
    </row>
    <row r="4413" spans="5:7" ht="12.75">
      <c r="E4413" s="1127"/>
      <c r="F4413" s="1127"/>
      <c r="G4413" s="1127"/>
    </row>
    <row r="4414" spans="5:7" ht="12.75">
      <c r="E4414" s="1127"/>
      <c r="F4414" s="1127"/>
      <c r="G4414" s="1127"/>
    </row>
    <row r="4415" spans="5:7" ht="12.75">
      <c r="E4415" s="1127"/>
      <c r="F4415" s="1127"/>
      <c r="G4415" s="1127"/>
    </row>
    <row r="4416" spans="5:7" ht="12.75">
      <c r="E4416" s="1127"/>
      <c r="F4416" s="1127"/>
      <c r="G4416" s="1127"/>
    </row>
    <row r="4417" spans="5:7" ht="12.75">
      <c r="E4417" s="1127"/>
      <c r="F4417" s="1127"/>
      <c r="G4417" s="1127"/>
    </row>
    <row r="4418" spans="5:7" ht="12.75">
      <c r="E4418" s="1127"/>
      <c r="F4418" s="1127"/>
      <c r="G4418" s="1127"/>
    </row>
    <row r="4419" spans="5:7" ht="12.75">
      <c r="E4419" s="1127"/>
      <c r="F4419" s="1127"/>
      <c r="G4419" s="1127"/>
    </row>
    <row r="4420" spans="5:7" ht="12.75">
      <c r="E4420" s="1127"/>
      <c r="F4420" s="1127"/>
      <c r="G4420" s="1127"/>
    </row>
    <row r="4421" spans="5:7" ht="12.75">
      <c r="E4421" s="1127"/>
      <c r="F4421" s="1127"/>
      <c r="G4421" s="1127"/>
    </row>
    <row r="4422" spans="5:7" ht="12.75">
      <c r="E4422" s="1127"/>
      <c r="F4422" s="1127"/>
      <c r="G4422" s="1127"/>
    </row>
    <row r="4423" spans="5:7" ht="12.75">
      <c r="E4423" s="1127"/>
      <c r="F4423" s="1127"/>
      <c r="G4423" s="1127"/>
    </row>
    <row r="4424" spans="5:7" ht="12.75">
      <c r="E4424" s="1127"/>
      <c r="F4424" s="1127"/>
      <c r="G4424" s="1127"/>
    </row>
    <row r="4425" spans="5:7" ht="12.75">
      <c r="E4425" s="1127"/>
      <c r="F4425" s="1127"/>
      <c r="G4425" s="1127"/>
    </row>
    <row r="4426" spans="5:7" ht="12.75">
      <c r="E4426" s="1127"/>
      <c r="F4426" s="1127"/>
      <c r="G4426" s="1127"/>
    </row>
    <row r="4427" spans="5:7" ht="12.75">
      <c r="E4427" s="1127"/>
      <c r="F4427" s="1127"/>
      <c r="G4427" s="1127"/>
    </row>
    <row r="4428" spans="5:7" ht="12.75">
      <c r="E4428" s="1127"/>
      <c r="F4428" s="1127"/>
      <c r="G4428" s="1127"/>
    </row>
    <row r="4429" spans="5:7" ht="12.75">
      <c r="E4429" s="1127"/>
      <c r="F4429" s="1127"/>
      <c r="G4429" s="1127"/>
    </row>
    <row r="4430" spans="5:7" ht="12.75">
      <c r="E4430" s="1127"/>
      <c r="F4430" s="1127"/>
      <c r="G4430" s="1127"/>
    </row>
    <row r="4431" spans="5:7" ht="12.75">
      <c r="E4431" s="1127"/>
      <c r="F4431" s="1127"/>
      <c r="G4431" s="1127"/>
    </row>
    <row r="4432" spans="5:7" ht="12.75">
      <c r="E4432" s="1127"/>
      <c r="F4432" s="1127"/>
      <c r="G4432" s="1127"/>
    </row>
    <row r="4433" spans="5:7" ht="12.75">
      <c r="E4433" s="1127"/>
      <c r="F4433" s="1127"/>
      <c r="G4433" s="1127"/>
    </row>
    <row r="4434" spans="5:7" ht="12.75">
      <c r="E4434" s="1127"/>
      <c r="F4434" s="1127"/>
      <c r="G4434" s="1127"/>
    </row>
    <row r="4435" spans="5:7" ht="12.75">
      <c r="E4435" s="1127"/>
      <c r="F4435" s="1127"/>
      <c r="G4435" s="1127"/>
    </row>
    <row r="4436" spans="5:7" ht="12.75">
      <c r="E4436" s="1127"/>
      <c r="F4436" s="1127"/>
      <c r="G4436" s="1127"/>
    </row>
    <row r="4437" spans="5:7" ht="12.75">
      <c r="E4437" s="1127"/>
      <c r="F4437" s="1127"/>
      <c r="G4437" s="1127"/>
    </row>
    <row r="4438" spans="5:7" ht="12.75">
      <c r="E4438" s="1127"/>
      <c r="F4438" s="1127"/>
      <c r="G4438" s="1127"/>
    </row>
    <row r="4439" spans="5:7" ht="12.75">
      <c r="E4439" s="1127"/>
      <c r="F4439" s="1127"/>
      <c r="G4439" s="1127"/>
    </row>
    <row r="4440" spans="5:7" ht="12.75">
      <c r="E4440" s="1127"/>
      <c r="F4440" s="1127"/>
      <c r="G4440" s="1127"/>
    </row>
    <row r="4441" spans="5:7" ht="12.75">
      <c r="E4441" s="1127"/>
      <c r="F4441" s="1127"/>
      <c r="G4441" s="1127"/>
    </row>
    <row r="4442" spans="5:7" ht="12.75">
      <c r="E4442" s="1127"/>
      <c r="F4442" s="1127"/>
      <c r="G4442" s="1127"/>
    </row>
    <row r="4443" spans="5:7" ht="12.75">
      <c r="E4443" s="1127"/>
      <c r="F4443" s="1127"/>
      <c r="G4443" s="1127"/>
    </row>
    <row r="4444" spans="5:7" ht="12.75">
      <c r="E4444" s="1127"/>
      <c r="F4444" s="1127"/>
      <c r="G4444" s="1127"/>
    </row>
    <row r="4445" spans="5:7" ht="12.75">
      <c r="E4445" s="1127"/>
      <c r="F4445" s="1127"/>
      <c r="G4445" s="1127"/>
    </row>
    <row r="4446" spans="5:7" ht="12.75">
      <c r="E4446" s="1127"/>
      <c r="F4446" s="1127"/>
      <c r="G4446" s="1127"/>
    </row>
    <row r="4447" spans="5:7" ht="12.75">
      <c r="E4447" s="1127"/>
      <c r="F4447" s="1127"/>
      <c r="G4447" s="1127"/>
    </row>
    <row r="4448" spans="5:7" ht="12.75">
      <c r="E4448" s="1127"/>
      <c r="F4448" s="1127"/>
      <c r="G4448" s="1127"/>
    </row>
    <row r="4449" spans="5:7" ht="12.75">
      <c r="E4449" s="1127"/>
      <c r="F4449" s="1127"/>
      <c r="G4449" s="1127"/>
    </row>
    <row r="4450" spans="5:7" ht="12.75">
      <c r="E4450" s="1127"/>
      <c r="F4450" s="1127"/>
      <c r="G4450" s="1127"/>
    </row>
    <row r="4451" spans="5:7" ht="12.75">
      <c r="E4451" s="1127"/>
      <c r="F4451" s="1127"/>
      <c r="G4451" s="1127"/>
    </row>
    <row r="4452" spans="5:7" ht="12.75">
      <c r="E4452" s="1127"/>
      <c r="F4452" s="1127"/>
      <c r="G4452" s="1127"/>
    </row>
    <row r="4453" spans="5:7" ht="12.75">
      <c r="E4453" s="1127"/>
      <c r="F4453" s="1127"/>
      <c r="G4453" s="1127"/>
    </row>
    <row r="4454" spans="5:7" ht="12.75">
      <c r="E4454" s="1127"/>
      <c r="F4454" s="1127"/>
      <c r="G4454" s="1127"/>
    </row>
    <row r="4455" spans="5:7" ht="12.75">
      <c r="E4455" s="1127"/>
      <c r="F4455" s="1127"/>
      <c r="G4455" s="1127"/>
    </row>
    <row r="4456" spans="5:7" ht="12.75">
      <c r="E4456" s="1127"/>
      <c r="F4456" s="1127"/>
      <c r="G4456" s="1127"/>
    </row>
    <row r="4457" spans="5:7" ht="12.75">
      <c r="E4457" s="1127"/>
      <c r="F4457" s="1127"/>
      <c r="G4457" s="1127"/>
    </row>
    <row r="4458" spans="5:7" ht="12.75">
      <c r="E4458" s="1127"/>
      <c r="F4458" s="1127"/>
      <c r="G4458" s="1127"/>
    </row>
    <row r="4459" spans="5:7" ht="12.75">
      <c r="E4459" s="1127"/>
      <c r="F4459" s="1127"/>
      <c r="G4459" s="1127"/>
    </row>
    <row r="4460" spans="5:7" ht="12.75">
      <c r="E4460" s="1127"/>
      <c r="F4460" s="1127"/>
      <c r="G4460" s="1127"/>
    </row>
    <row r="4461" spans="5:7" ht="12.75">
      <c r="E4461" s="1127"/>
      <c r="F4461" s="1127"/>
      <c r="G4461" s="1127"/>
    </row>
    <row r="4462" spans="5:7" ht="12.75">
      <c r="E4462" s="1127"/>
      <c r="F4462" s="1127"/>
      <c r="G4462" s="1127"/>
    </row>
    <row r="4463" spans="5:7" ht="12.75">
      <c r="E4463" s="1127"/>
      <c r="F4463" s="1127"/>
      <c r="G4463" s="1127"/>
    </row>
    <row r="4464" spans="5:7" ht="12.75">
      <c r="E4464" s="1127"/>
      <c r="F4464" s="1127"/>
      <c r="G4464" s="1127"/>
    </row>
    <row r="4465" spans="5:7" ht="12.75">
      <c r="E4465" s="1127"/>
      <c r="F4465" s="1127"/>
      <c r="G4465" s="1127"/>
    </row>
    <row r="4466" spans="5:7" ht="12.75">
      <c r="E4466" s="1127"/>
      <c r="F4466" s="1127"/>
      <c r="G4466" s="1127"/>
    </row>
    <row r="4467" spans="5:7" ht="12.75">
      <c r="E4467" s="1127"/>
      <c r="F4467" s="1127"/>
      <c r="G4467" s="1127"/>
    </row>
    <row r="4468" spans="5:7" ht="12.75">
      <c r="E4468" s="1127"/>
      <c r="F4468" s="1127"/>
      <c r="G4468" s="1127"/>
    </row>
    <row r="4469" spans="5:7" ht="12.75">
      <c r="E4469" s="1127"/>
      <c r="F4469" s="1127"/>
      <c r="G4469" s="1127"/>
    </row>
    <row r="4470" spans="5:7" ht="12.75">
      <c r="E4470" s="1127"/>
      <c r="F4470" s="1127"/>
      <c r="G4470" s="1127"/>
    </row>
    <row r="4471" spans="5:7" ht="12.75">
      <c r="E4471" s="1127"/>
      <c r="F4471" s="1127"/>
      <c r="G4471" s="1127"/>
    </row>
    <row r="4472" spans="5:7" ht="12.75">
      <c r="E4472" s="1127"/>
      <c r="F4472" s="1127"/>
      <c r="G4472" s="1127"/>
    </row>
    <row r="4473" spans="5:7" ht="12.75">
      <c r="E4473" s="1127"/>
      <c r="F4473" s="1127"/>
      <c r="G4473" s="1127"/>
    </row>
    <row r="4474" spans="5:7" ht="12.75">
      <c r="E4474" s="1127"/>
      <c r="F4474" s="1127"/>
      <c r="G4474" s="1127"/>
    </row>
    <row r="4475" spans="5:7" ht="12.75">
      <c r="E4475" s="1127"/>
      <c r="F4475" s="1127"/>
      <c r="G4475" s="1127"/>
    </row>
    <row r="4476" spans="5:7" ht="12.75">
      <c r="E4476" s="1127"/>
      <c r="F4476" s="1127"/>
      <c r="G4476" s="1127"/>
    </row>
    <row r="4477" spans="5:7" ht="12.75">
      <c r="E4477" s="1127"/>
      <c r="F4477" s="1127"/>
      <c r="G4477" s="1127"/>
    </row>
    <row r="4478" spans="5:7" ht="12.75">
      <c r="E4478" s="1127"/>
      <c r="F4478" s="1127"/>
      <c r="G4478" s="1127"/>
    </row>
    <row r="4479" spans="5:7" ht="12.75">
      <c r="E4479" s="1127"/>
      <c r="F4479" s="1127"/>
      <c r="G4479" s="1127"/>
    </row>
    <row r="4480" spans="5:7" ht="12.75">
      <c r="E4480" s="1127"/>
      <c r="F4480" s="1127"/>
      <c r="G4480" s="1127"/>
    </row>
    <row r="4481" spans="5:7" ht="12.75">
      <c r="E4481" s="1127"/>
      <c r="F4481" s="1127"/>
      <c r="G4481" s="1127"/>
    </row>
    <row r="4482" spans="5:7" ht="12.75">
      <c r="E4482" s="1127"/>
      <c r="F4482" s="1127"/>
      <c r="G4482" s="1127"/>
    </row>
    <row r="4483" spans="5:7" ht="12.75">
      <c r="E4483" s="1127"/>
      <c r="F4483" s="1127"/>
      <c r="G4483" s="1127"/>
    </row>
    <row r="4484" spans="5:7" ht="12.75">
      <c r="E4484" s="1127"/>
      <c r="F4484" s="1127"/>
      <c r="G4484" s="1127"/>
    </row>
    <row r="4485" spans="5:7" ht="12.75">
      <c r="E4485" s="1127"/>
      <c r="F4485" s="1127"/>
      <c r="G4485" s="1127"/>
    </row>
    <row r="4486" spans="5:7" ht="12.75">
      <c r="E4486" s="1127"/>
      <c r="F4486" s="1127"/>
      <c r="G4486" s="1127"/>
    </row>
    <row r="4487" spans="5:7" ht="12.75">
      <c r="E4487" s="1127"/>
      <c r="F4487" s="1127"/>
      <c r="G4487" s="1127"/>
    </row>
    <row r="4488" spans="5:7" ht="12.75">
      <c r="E4488" s="1127"/>
      <c r="F4488" s="1127"/>
      <c r="G4488" s="1127"/>
    </row>
    <row r="4489" spans="5:7" ht="12.75">
      <c r="E4489" s="1127"/>
      <c r="F4489" s="1127"/>
      <c r="G4489" s="1127"/>
    </row>
    <row r="4490" spans="5:7" ht="12.75">
      <c r="E4490" s="1127"/>
      <c r="F4490" s="1127"/>
      <c r="G4490" s="1127"/>
    </row>
    <row r="4491" spans="5:7" ht="12.75">
      <c r="E4491" s="1127"/>
      <c r="F4491" s="1127"/>
      <c r="G4491" s="1127"/>
    </row>
    <row r="4492" spans="5:7" ht="12.75">
      <c r="E4492" s="1127"/>
      <c r="F4492" s="1127"/>
      <c r="G4492" s="1127"/>
    </row>
    <row r="4493" spans="5:7" ht="12.75">
      <c r="E4493" s="1127"/>
      <c r="F4493" s="1127"/>
      <c r="G4493" s="1127"/>
    </row>
    <row r="4494" spans="5:7" ht="12.75">
      <c r="E4494" s="1127"/>
      <c r="F4494" s="1127"/>
      <c r="G4494" s="1127"/>
    </row>
    <row r="4495" spans="5:7" ht="12.75">
      <c r="E4495" s="1127"/>
      <c r="F4495" s="1127"/>
      <c r="G4495" s="1127"/>
    </row>
    <row r="4496" spans="5:7" ht="12.75">
      <c r="E4496" s="1127"/>
      <c r="F4496" s="1127"/>
      <c r="G4496" s="1127"/>
    </row>
    <row r="4497" spans="5:7" ht="12.75">
      <c r="E4497" s="1127"/>
      <c r="F4497" s="1127"/>
      <c r="G4497" s="1127"/>
    </row>
    <row r="4498" spans="5:7" ht="12.75">
      <c r="E4498" s="1127"/>
      <c r="F4498" s="1127"/>
      <c r="G4498" s="1127"/>
    </row>
    <row r="4499" spans="5:7" ht="12.75">
      <c r="E4499" s="1127"/>
      <c r="F4499" s="1127"/>
      <c r="G4499" s="1127"/>
    </row>
    <row r="4500" spans="5:7" ht="12.75">
      <c r="E4500" s="1127"/>
      <c r="F4500" s="1127"/>
      <c r="G4500" s="1127"/>
    </row>
    <row r="4501" spans="5:7" ht="12.75">
      <c r="E4501" s="1127"/>
      <c r="F4501" s="1127"/>
      <c r="G4501" s="1127"/>
    </row>
    <row r="4502" spans="5:7" ht="12.75">
      <c r="E4502" s="1127"/>
      <c r="F4502" s="1127"/>
      <c r="G4502" s="1127"/>
    </row>
    <row r="4503" spans="5:7" ht="12.75">
      <c r="E4503" s="1127"/>
      <c r="F4503" s="1127"/>
      <c r="G4503" s="1127"/>
    </row>
    <row r="4504" spans="5:7" ht="12.75">
      <c r="E4504" s="1127"/>
      <c r="F4504" s="1127"/>
      <c r="G4504" s="1127"/>
    </row>
    <row r="4505" spans="5:7" ht="12.75">
      <c r="E4505" s="1127"/>
      <c r="F4505" s="1127"/>
      <c r="G4505" s="1127"/>
    </row>
    <row r="4506" spans="5:7" ht="12.75">
      <c r="E4506" s="1127"/>
      <c r="F4506" s="1127"/>
      <c r="G4506" s="1127"/>
    </row>
    <row r="4507" spans="5:7" ht="12.75">
      <c r="E4507" s="1127"/>
      <c r="F4507" s="1127"/>
      <c r="G4507" s="1127"/>
    </row>
    <row r="4508" spans="5:7" ht="12.75">
      <c r="E4508" s="1127"/>
      <c r="F4508" s="1127"/>
      <c r="G4508" s="1127"/>
    </row>
    <row r="4509" spans="5:7" ht="12.75">
      <c r="E4509" s="1127"/>
      <c r="F4509" s="1127"/>
      <c r="G4509" s="1127"/>
    </row>
    <row r="4510" spans="5:7" ht="12.75">
      <c r="E4510" s="1127"/>
      <c r="F4510" s="1127"/>
      <c r="G4510" s="1127"/>
    </row>
    <row r="4511" spans="5:7" ht="12.75">
      <c r="E4511" s="1127"/>
      <c r="F4511" s="1127"/>
      <c r="G4511" s="1127"/>
    </row>
    <row r="4512" spans="5:7" ht="12.75">
      <c r="E4512" s="1127"/>
      <c r="F4512" s="1127"/>
      <c r="G4512" s="1127"/>
    </row>
    <row r="4513" spans="5:7" ht="12.75">
      <c r="E4513" s="1127"/>
      <c r="F4513" s="1127"/>
      <c r="G4513" s="1127"/>
    </row>
    <row r="4514" spans="5:7" ht="12.75">
      <c r="E4514" s="1127"/>
      <c r="F4514" s="1127"/>
      <c r="G4514" s="1127"/>
    </row>
    <row r="4515" spans="5:7" ht="12.75">
      <c r="E4515" s="1127"/>
      <c r="F4515" s="1127"/>
      <c r="G4515" s="1127"/>
    </row>
    <row r="4516" spans="5:7" ht="12.75">
      <c r="E4516" s="1127"/>
      <c r="F4516" s="1127"/>
      <c r="G4516" s="1127"/>
    </row>
    <row r="4517" spans="5:7" ht="12.75">
      <c r="E4517" s="1127"/>
      <c r="F4517" s="1127"/>
      <c r="G4517" s="1127"/>
    </row>
    <row r="4518" spans="5:7" ht="12.75">
      <c r="E4518" s="1127"/>
      <c r="F4518" s="1127"/>
      <c r="G4518" s="1127"/>
    </row>
    <row r="4519" spans="5:7" ht="12.75">
      <c r="E4519" s="1127"/>
      <c r="F4519" s="1127"/>
      <c r="G4519" s="1127"/>
    </row>
    <row r="4520" spans="5:7" ht="12.75">
      <c r="E4520" s="1127"/>
      <c r="F4520" s="1127"/>
      <c r="G4520" s="1127"/>
    </row>
    <row r="4521" spans="5:7" ht="12.75">
      <c r="E4521" s="1127"/>
      <c r="F4521" s="1127"/>
      <c r="G4521" s="1127"/>
    </row>
    <row r="4522" spans="5:7" ht="12.75">
      <c r="E4522" s="1127"/>
      <c r="F4522" s="1127"/>
      <c r="G4522" s="1127"/>
    </row>
    <row r="4523" spans="5:7" ht="12.75">
      <c r="E4523" s="1127"/>
      <c r="F4523" s="1127"/>
      <c r="G4523" s="1127"/>
    </row>
    <row r="4524" spans="5:7" ht="12.75">
      <c r="E4524" s="1127"/>
      <c r="F4524" s="1127"/>
      <c r="G4524" s="1127"/>
    </row>
    <row r="4525" spans="5:7" ht="12.75">
      <c r="E4525" s="1127"/>
      <c r="F4525" s="1127"/>
      <c r="G4525" s="1127"/>
    </row>
    <row r="4526" spans="5:7" ht="12.75">
      <c r="E4526" s="1127"/>
      <c r="F4526" s="1127"/>
      <c r="G4526" s="1127"/>
    </row>
    <row r="4527" spans="5:7" ht="12.75">
      <c r="E4527" s="1127"/>
      <c r="F4527" s="1127"/>
      <c r="G4527" s="1127"/>
    </row>
    <row r="4528" spans="5:7" ht="12.75">
      <c r="E4528" s="1127"/>
      <c r="F4528" s="1127"/>
      <c r="G4528" s="1127"/>
    </row>
    <row r="4529" spans="5:7" ht="12.75">
      <c r="E4529" s="1127"/>
      <c r="F4529" s="1127"/>
      <c r="G4529" s="1127"/>
    </row>
    <row r="4530" spans="5:7" ht="12.75">
      <c r="E4530" s="1127"/>
      <c r="F4530" s="1127"/>
      <c r="G4530" s="1127"/>
    </row>
    <row r="4531" spans="5:7" ht="12.75">
      <c r="E4531" s="1127"/>
      <c r="F4531" s="1127"/>
      <c r="G4531" s="1127"/>
    </row>
    <row r="4532" spans="5:7" ht="12.75">
      <c r="E4532" s="1127"/>
      <c r="F4532" s="1127"/>
      <c r="G4532" s="1127"/>
    </row>
    <row r="4533" spans="5:7" ht="12.75">
      <c r="E4533" s="1127"/>
      <c r="F4533" s="1127"/>
      <c r="G4533" s="1127"/>
    </row>
    <row r="4534" spans="5:7" ht="12.75">
      <c r="E4534" s="1127"/>
      <c r="F4534" s="1127"/>
      <c r="G4534" s="1127"/>
    </row>
    <row r="4535" spans="5:7" ht="12.75">
      <c r="E4535" s="1127"/>
      <c r="F4535" s="1127"/>
      <c r="G4535" s="1127"/>
    </row>
    <row r="4536" spans="5:7" ht="12.75">
      <c r="E4536" s="1127"/>
      <c r="F4536" s="1127"/>
      <c r="G4536" s="1127"/>
    </row>
    <row r="4537" spans="5:7" ht="12.75">
      <c r="E4537" s="1127"/>
      <c r="F4537" s="1127"/>
      <c r="G4537" s="1127"/>
    </row>
    <row r="4538" spans="5:7" ht="12.75">
      <c r="E4538" s="1127"/>
      <c r="F4538" s="1127"/>
      <c r="G4538" s="1127"/>
    </row>
    <row r="4539" spans="5:7" ht="12.75">
      <c r="E4539" s="1127"/>
      <c r="F4539" s="1127"/>
      <c r="G4539" s="1127"/>
    </row>
    <row r="4540" spans="5:7" ht="12.75">
      <c r="E4540" s="1127"/>
      <c r="F4540" s="1127"/>
      <c r="G4540" s="1127"/>
    </row>
    <row r="4541" spans="5:7" ht="12.75">
      <c r="E4541" s="1127"/>
      <c r="F4541" s="1127"/>
      <c r="G4541" s="1127"/>
    </row>
    <row r="4542" spans="5:7" ht="12.75">
      <c r="E4542" s="1127"/>
      <c r="F4542" s="1127"/>
      <c r="G4542" s="1127"/>
    </row>
    <row r="4543" spans="5:7" ht="12.75">
      <c r="E4543" s="1127"/>
      <c r="F4543" s="1127"/>
      <c r="G4543" s="1127"/>
    </row>
    <row r="4544" spans="5:7" ht="12.75">
      <c r="E4544" s="1127"/>
      <c r="F4544" s="1127"/>
      <c r="G4544" s="1127"/>
    </row>
    <row r="4545" spans="5:7" ht="12.75">
      <c r="E4545" s="1127"/>
      <c r="F4545" s="1127"/>
      <c r="G4545" s="1127"/>
    </row>
    <row r="4546" spans="5:7" ht="12.75">
      <c r="E4546" s="1127"/>
      <c r="F4546" s="1127"/>
      <c r="G4546" s="1127"/>
    </row>
    <row r="4547" spans="5:7" ht="12.75">
      <c r="E4547" s="1127"/>
      <c r="F4547" s="1127"/>
      <c r="G4547" s="1127"/>
    </row>
    <row r="4548" spans="5:7" ht="12.75">
      <c r="E4548" s="1127"/>
      <c r="F4548" s="1127"/>
      <c r="G4548" s="1127"/>
    </row>
    <row r="4549" spans="5:7" ht="12.75">
      <c r="E4549" s="1127"/>
      <c r="F4549" s="1127"/>
      <c r="G4549" s="1127"/>
    </row>
    <row r="4550" spans="5:7" ht="12.75">
      <c r="E4550" s="1127"/>
      <c r="F4550" s="1127"/>
      <c r="G4550" s="1127"/>
    </row>
    <row r="4551" spans="5:7" ht="12.75">
      <c r="E4551" s="1127"/>
      <c r="F4551" s="1127"/>
      <c r="G4551" s="1127"/>
    </row>
    <row r="4552" spans="5:7" ht="12.75">
      <c r="E4552" s="1127"/>
      <c r="F4552" s="1127"/>
      <c r="G4552" s="1127"/>
    </row>
    <row r="4553" spans="5:7" ht="12.75">
      <c r="E4553" s="1127"/>
      <c r="F4553" s="1127"/>
      <c r="G4553" s="1127"/>
    </row>
    <row r="4554" spans="5:7" ht="12.75">
      <c r="E4554" s="1127"/>
      <c r="F4554" s="1127"/>
      <c r="G4554" s="1127"/>
    </row>
    <row r="4555" spans="5:7" ht="12.75">
      <c r="E4555" s="1127"/>
      <c r="F4555" s="1127"/>
      <c r="G4555" s="1127"/>
    </row>
    <row r="4556" spans="5:7" ht="12.75">
      <c r="E4556" s="1127"/>
      <c r="F4556" s="1127"/>
      <c r="G4556" s="1127"/>
    </row>
    <row r="4557" spans="5:7" ht="12.75">
      <c r="E4557" s="1127"/>
      <c r="F4557" s="1127"/>
      <c r="G4557" s="1127"/>
    </row>
    <row r="4558" spans="5:7" ht="12.75">
      <c r="E4558" s="1127"/>
      <c r="F4558" s="1127"/>
      <c r="G4558" s="1127"/>
    </row>
    <row r="4559" spans="5:7" ht="12.75">
      <c r="E4559" s="1127"/>
      <c r="F4559" s="1127"/>
      <c r="G4559" s="1127"/>
    </row>
    <row r="4560" spans="5:7" ht="12.75">
      <c r="E4560" s="1127"/>
      <c r="F4560" s="1127"/>
      <c r="G4560" s="1127"/>
    </row>
    <row r="4561" spans="5:7" ht="12.75">
      <c r="E4561" s="1127"/>
      <c r="F4561" s="1127"/>
      <c r="G4561" s="1127"/>
    </row>
    <row r="4562" spans="5:7" ht="12.75">
      <c r="E4562" s="1127"/>
      <c r="F4562" s="1127"/>
      <c r="G4562" s="1127"/>
    </row>
    <row r="4563" spans="5:7" ht="12.75">
      <c r="E4563" s="1127"/>
      <c r="F4563" s="1127"/>
      <c r="G4563" s="1127"/>
    </row>
    <row r="4564" spans="5:7" ht="12.75">
      <c r="E4564" s="1127"/>
      <c r="F4564" s="1127"/>
      <c r="G4564" s="1127"/>
    </row>
    <row r="4565" spans="5:7" ht="12.75">
      <c r="E4565" s="1127"/>
      <c r="F4565" s="1127"/>
      <c r="G4565" s="1127"/>
    </row>
    <row r="4566" spans="5:7" ht="12.75">
      <c r="E4566" s="1127"/>
      <c r="F4566" s="1127"/>
      <c r="G4566" s="1127"/>
    </row>
    <row r="4567" spans="5:7" ht="12.75">
      <c r="E4567" s="1127"/>
      <c r="F4567" s="1127"/>
      <c r="G4567" s="1127"/>
    </row>
    <row r="4568" spans="5:7" ht="12.75">
      <c r="E4568" s="1127"/>
      <c r="F4568" s="1127"/>
      <c r="G4568" s="1127"/>
    </row>
    <row r="4569" spans="5:7" ht="12.75">
      <c r="E4569" s="1127"/>
      <c r="F4569" s="1127"/>
      <c r="G4569" s="1127"/>
    </row>
    <row r="4570" spans="5:7" ht="12.75">
      <c r="E4570" s="1127"/>
      <c r="F4570" s="1127"/>
      <c r="G4570" s="1127"/>
    </row>
    <row r="4571" spans="5:7" ht="12.75">
      <c r="E4571" s="1127"/>
      <c r="F4571" s="1127"/>
      <c r="G4571" s="1127"/>
    </row>
    <row r="4572" spans="5:7" ht="12.75">
      <c r="E4572" s="1127"/>
      <c r="F4572" s="1127"/>
      <c r="G4572" s="1127"/>
    </row>
    <row r="4573" spans="5:7" ht="12.75">
      <c r="E4573" s="1127"/>
      <c r="F4573" s="1127"/>
      <c r="G4573" s="1127"/>
    </row>
    <row r="4574" spans="5:7" ht="12.75">
      <c r="E4574" s="1127"/>
      <c r="F4574" s="1127"/>
      <c r="G4574" s="1127"/>
    </row>
    <row r="4575" spans="5:7" ht="12.75">
      <c r="E4575" s="1127"/>
      <c r="F4575" s="1127"/>
      <c r="G4575" s="1127"/>
    </row>
    <row r="4576" spans="5:7" ht="12.75">
      <c r="E4576" s="1127"/>
      <c r="F4576" s="1127"/>
      <c r="G4576" s="1127"/>
    </row>
    <row r="4577" spans="5:7" ht="12.75">
      <c r="E4577" s="1127"/>
      <c r="F4577" s="1127"/>
      <c r="G4577" s="1127"/>
    </row>
    <row r="4578" spans="5:7" ht="12.75">
      <c r="E4578" s="1127"/>
      <c r="F4578" s="1127"/>
      <c r="G4578" s="1127"/>
    </row>
    <row r="4579" spans="5:7" ht="12.75">
      <c r="E4579" s="1127"/>
      <c r="F4579" s="1127"/>
      <c r="G4579" s="1127"/>
    </row>
    <row r="4580" spans="5:7" ht="12.75">
      <c r="E4580" s="1127"/>
      <c r="F4580" s="1127"/>
      <c r="G4580" s="1127"/>
    </row>
    <row r="4581" spans="5:7" ht="12.75">
      <c r="E4581" s="1127"/>
      <c r="F4581" s="1127"/>
      <c r="G4581" s="1127"/>
    </row>
    <row r="4582" spans="5:7" ht="12.75">
      <c r="E4582" s="1127"/>
      <c r="F4582" s="1127"/>
      <c r="G4582" s="1127"/>
    </row>
    <row r="4583" spans="5:7" ht="12.75">
      <c r="E4583" s="1127"/>
      <c r="F4583" s="1127"/>
      <c r="G4583" s="1127"/>
    </row>
    <row r="4584" spans="5:7" ht="12.75">
      <c r="E4584" s="1127"/>
      <c r="F4584" s="1127"/>
      <c r="G4584" s="1127"/>
    </row>
    <row r="4585" spans="5:7" ht="12.75">
      <c r="E4585" s="1127"/>
      <c r="F4585" s="1127"/>
      <c r="G4585" s="1127"/>
    </row>
    <row r="4586" spans="5:7" ht="12.75">
      <c r="E4586" s="1127"/>
      <c r="F4586" s="1127"/>
      <c r="G4586" s="1127"/>
    </row>
    <row r="4587" spans="5:7" ht="12.75">
      <c r="E4587" s="1127"/>
      <c r="F4587" s="1127"/>
      <c r="G4587" s="1127"/>
    </row>
    <row r="4588" spans="5:7" ht="12.75">
      <c r="E4588" s="1127"/>
      <c r="F4588" s="1127"/>
      <c r="G4588" s="1127"/>
    </row>
    <row r="4589" spans="5:7" ht="12.75">
      <c r="E4589" s="1127"/>
      <c r="F4589" s="1127"/>
      <c r="G4589" s="1127"/>
    </row>
    <row r="4590" spans="5:7" ht="12.75">
      <c r="E4590" s="1127"/>
      <c r="F4590" s="1127"/>
      <c r="G4590" s="1127"/>
    </row>
    <row r="4591" spans="5:7" ht="12.75">
      <c r="E4591" s="1127"/>
      <c r="F4591" s="1127"/>
      <c r="G4591" s="1127"/>
    </row>
    <row r="4592" spans="5:7" ht="12.75">
      <c r="E4592" s="1127"/>
      <c r="F4592" s="1127"/>
      <c r="G4592" s="1127"/>
    </row>
    <row r="4593" spans="5:7" ht="12.75">
      <c r="E4593" s="1127"/>
      <c r="F4593" s="1127"/>
      <c r="G4593" s="1127"/>
    </row>
    <row r="4594" spans="5:7" ht="12.75">
      <c r="E4594" s="1127"/>
      <c r="F4594" s="1127"/>
      <c r="G4594" s="1127"/>
    </row>
    <row r="4595" spans="5:7" ht="12.75">
      <c r="E4595" s="1127"/>
      <c r="F4595" s="1127"/>
      <c r="G4595" s="1127"/>
    </row>
    <row r="4596" spans="5:7" ht="12.75">
      <c r="E4596" s="1127"/>
      <c r="F4596" s="1127"/>
      <c r="G4596" s="1127"/>
    </row>
    <row r="4597" spans="5:7" ht="12.75">
      <c r="E4597" s="1127"/>
      <c r="F4597" s="1127"/>
      <c r="G4597" s="1127"/>
    </row>
    <row r="4598" spans="5:7" ht="12.75">
      <c r="E4598" s="1127"/>
      <c r="F4598" s="1127"/>
      <c r="G4598" s="1127"/>
    </row>
    <row r="4599" spans="5:7" ht="12.75">
      <c r="E4599" s="1127"/>
      <c r="F4599" s="1127"/>
      <c r="G4599" s="1127"/>
    </row>
    <row r="4600" spans="5:7" ht="12.75">
      <c r="E4600" s="1127"/>
      <c r="F4600" s="1127"/>
      <c r="G4600" s="1127"/>
    </row>
    <row r="4601" spans="5:7" ht="12.75">
      <c r="E4601" s="1127"/>
      <c r="F4601" s="1127"/>
      <c r="G4601" s="1127"/>
    </row>
    <row r="4602" spans="5:7" ht="12.75">
      <c r="E4602" s="1127"/>
      <c r="F4602" s="1127"/>
      <c r="G4602" s="1127"/>
    </row>
    <row r="4603" spans="5:7" ht="12.75">
      <c r="E4603" s="1127"/>
      <c r="F4603" s="1127"/>
      <c r="G4603" s="1127"/>
    </row>
    <row r="4604" spans="5:7" ht="12.75">
      <c r="E4604" s="1127"/>
      <c r="F4604" s="1127"/>
      <c r="G4604" s="1127"/>
    </row>
    <row r="4605" spans="5:7" ht="12.75">
      <c r="E4605" s="1127"/>
      <c r="F4605" s="1127"/>
      <c r="G4605" s="1127"/>
    </row>
    <row r="4606" spans="5:7" ht="12.75">
      <c r="E4606" s="1127"/>
      <c r="F4606" s="1127"/>
      <c r="G4606" s="1127"/>
    </row>
    <row r="4607" spans="5:7" ht="12.75">
      <c r="E4607" s="1127"/>
      <c r="F4607" s="1127"/>
      <c r="G4607" s="1127"/>
    </row>
    <row r="4608" spans="5:7" ht="12.75">
      <c r="E4608" s="1127"/>
      <c r="F4608" s="1127"/>
      <c r="G4608" s="1127"/>
    </row>
    <row r="4609" spans="5:7" ht="12.75">
      <c r="E4609" s="1127"/>
      <c r="F4609" s="1127"/>
      <c r="G4609" s="1127"/>
    </row>
    <row r="4610" spans="5:7" ht="12.75">
      <c r="E4610" s="1127"/>
      <c r="F4610" s="1127"/>
      <c r="G4610" s="1127"/>
    </row>
    <row r="4611" spans="5:7" ht="12.75">
      <c r="E4611" s="1127"/>
      <c r="F4611" s="1127"/>
      <c r="G4611" s="1127"/>
    </row>
    <row r="4612" spans="5:7" ht="12.75">
      <c r="E4612" s="1127"/>
      <c r="F4612" s="1127"/>
      <c r="G4612" s="1127"/>
    </row>
    <row r="4613" spans="5:7" ht="12.75">
      <c r="E4613" s="1127"/>
      <c r="F4613" s="1127"/>
      <c r="G4613" s="1127"/>
    </row>
    <row r="4614" spans="5:7" ht="12.75">
      <c r="E4614" s="1127"/>
      <c r="F4614" s="1127"/>
      <c r="G4614" s="1127"/>
    </row>
    <row r="4615" spans="5:7" ht="12.75">
      <c r="E4615" s="1127"/>
      <c r="F4615" s="1127"/>
      <c r="G4615" s="1127"/>
    </row>
    <row r="4616" spans="5:7" ht="12.75">
      <c r="E4616" s="1127"/>
      <c r="F4616" s="1127"/>
      <c r="G4616" s="1127"/>
    </row>
    <row r="4617" spans="5:7" ht="12.75">
      <c r="E4617" s="1127"/>
      <c r="F4617" s="1127"/>
      <c r="G4617" s="1127"/>
    </row>
    <row r="4618" spans="5:7" ht="12.75">
      <c r="E4618" s="1127"/>
      <c r="F4618" s="1127"/>
      <c r="G4618" s="1127"/>
    </row>
    <row r="4619" spans="5:7" ht="12.75">
      <c r="E4619" s="1127"/>
      <c r="F4619" s="1127"/>
      <c r="G4619" s="1127"/>
    </row>
    <row r="4620" spans="5:7" ht="12.75">
      <c r="E4620" s="1127"/>
      <c r="F4620" s="1127"/>
      <c r="G4620" s="1127"/>
    </row>
    <row r="4621" spans="5:7" ht="12.75">
      <c r="E4621" s="1127"/>
      <c r="F4621" s="1127"/>
      <c r="G4621" s="1127"/>
    </row>
    <row r="4622" spans="5:7" ht="12.75">
      <c r="E4622" s="1127"/>
      <c r="F4622" s="1127"/>
      <c r="G4622" s="1127"/>
    </row>
    <row r="4623" spans="5:7" ht="12.75">
      <c r="E4623" s="1127"/>
      <c r="F4623" s="1127"/>
      <c r="G4623" s="1127"/>
    </row>
    <row r="4624" spans="5:7" ht="12.75">
      <c r="E4624" s="1127"/>
      <c r="F4624" s="1127"/>
      <c r="G4624" s="1127"/>
    </row>
    <row r="4625" spans="5:7" ht="12.75">
      <c r="E4625" s="1127"/>
      <c r="F4625" s="1127"/>
      <c r="G4625" s="1127"/>
    </row>
    <row r="4626" spans="5:7" ht="12.75">
      <c r="E4626" s="1127"/>
      <c r="F4626" s="1127"/>
      <c r="G4626" s="1127"/>
    </row>
    <row r="4627" spans="5:7" ht="12.75">
      <c r="E4627" s="1127"/>
      <c r="F4627" s="1127"/>
      <c r="G4627" s="1127"/>
    </row>
    <row r="4628" spans="5:7" ht="12.75">
      <c r="E4628" s="1127"/>
      <c r="F4628" s="1127"/>
      <c r="G4628" s="1127"/>
    </row>
    <row r="4629" spans="5:7" ht="12.75">
      <c r="E4629" s="1127"/>
      <c r="F4629" s="1127"/>
      <c r="G4629" s="1127"/>
    </row>
    <row r="4630" spans="5:7" ht="12.75">
      <c r="E4630" s="1127"/>
      <c r="F4630" s="1127"/>
      <c r="G4630" s="1127"/>
    </row>
    <row r="4631" spans="5:7" ht="12.75">
      <c r="E4631" s="1127"/>
      <c r="F4631" s="1127"/>
      <c r="G4631" s="1127"/>
    </row>
    <row r="4632" spans="5:7" ht="12.75">
      <c r="E4632" s="1127"/>
      <c r="F4632" s="1127"/>
      <c r="G4632" s="1127"/>
    </row>
    <row r="4633" spans="5:7" ht="12.75">
      <c r="E4633" s="1127"/>
      <c r="F4633" s="1127"/>
      <c r="G4633" s="1127"/>
    </row>
    <row r="4634" spans="5:7" ht="12.75">
      <c r="E4634" s="1127"/>
      <c r="F4634" s="1127"/>
      <c r="G4634" s="1127"/>
    </row>
    <row r="4635" spans="5:7" ht="12.75">
      <c r="E4635" s="1127"/>
      <c r="F4635" s="1127"/>
      <c r="G4635" s="1127"/>
    </row>
    <row r="4636" spans="5:7" ht="12.75">
      <c r="E4636" s="1127"/>
      <c r="F4636" s="1127"/>
      <c r="G4636" s="1127"/>
    </row>
    <row r="4637" spans="5:7" ht="12.75">
      <c r="E4637" s="1127"/>
      <c r="F4637" s="1127"/>
      <c r="G4637" s="1127"/>
    </row>
    <row r="4638" spans="5:7" ht="12.75">
      <c r="E4638" s="1127"/>
      <c r="F4638" s="1127"/>
      <c r="G4638" s="1127"/>
    </row>
    <row r="4639" spans="5:7" ht="12.75">
      <c r="E4639" s="1127"/>
      <c r="F4639" s="1127"/>
      <c r="G4639" s="1127"/>
    </row>
    <row r="4640" spans="5:7" ht="12.75">
      <c r="E4640" s="1127"/>
      <c r="F4640" s="1127"/>
      <c r="G4640" s="1127"/>
    </row>
    <row r="4641" spans="5:7" ht="12.75">
      <c r="E4641" s="1127"/>
      <c r="F4641" s="1127"/>
      <c r="G4641" s="1127"/>
    </row>
    <row r="4642" spans="5:7" ht="12.75">
      <c r="E4642" s="1127"/>
      <c r="F4642" s="1127"/>
      <c r="G4642" s="1127"/>
    </row>
    <row r="4643" spans="5:7" ht="12.75">
      <c r="E4643" s="1127"/>
      <c r="F4643" s="1127"/>
      <c r="G4643" s="1127"/>
    </row>
    <row r="4644" spans="5:7" ht="12.75">
      <c r="E4644" s="1127"/>
      <c r="F4644" s="1127"/>
      <c r="G4644" s="1127"/>
    </row>
    <row r="4645" spans="5:7" ht="12.75">
      <c r="E4645" s="1127"/>
      <c r="F4645" s="1127"/>
      <c r="G4645" s="1127"/>
    </row>
    <row r="4646" spans="5:7" ht="12.75">
      <c r="E4646" s="1127"/>
      <c r="F4646" s="1127"/>
      <c r="G4646" s="1127"/>
    </row>
    <row r="4647" spans="5:7" ht="12.75">
      <c r="E4647" s="1127"/>
      <c r="F4647" s="1127"/>
      <c r="G4647" s="1127"/>
    </row>
    <row r="4648" spans="5:7" ht="12.75">
      <c r="E4648" s="1127"/>
      <c r="F4648" s="1127"/>
      <c r="G4648" s="1127"/>
    </row>
    <row r="4649" spans="5:7" ht="12.75">
      <c r="E4649" s="1127"/>
      <c r="F4649" s="1127"/>
      <c r="G4649" s="1127"/>
    </row>
    <row r="4650" spans="5:7" ht="12.75">
      <c r="E4650" s="1127"/>
      <c r="F4650" s="1127"/>
      <c r="G4650" s="1127"/>
    </row>
    <row r="4651" spans="5:7" ht="12.75">
      <c r="E4651" s="1127"/>
      <c r="F4651" s="1127"/>
      <c r="G4651" s="1127"/>
    </row>
    <row r="4652" spans="5:7" ht="12.75">
      <c r="E4652" s="1127"/>
      <c r="F4652" s="1127"/>
      <c r="G4652" s="1127"/>
    </row>
    <row r="4653" spans="5:7" ht="12.75">
      <c r="E4653" s="1127"/>
      <c r="F4653" s="1127"/>
      <c r="G4653" s="1127"/>
    </row>
    <row r="4654" spans="5:7" ht="12.75">
      <c r="E4654" s="1127"/>
      <c r="F4654" s="1127"/>
      <c r="G4654" s="1127"/>
    </row>
    <row r="4655" spans="5:7" ht="12.75">
      <c r="E4655" s="1127"/>
      <c r="F4655" s="1127"/>
      <c r="G4655" s="1127"/>
    </row>
    <row r="4656" spans="5:7" ht="12.75">
      <c r="E4656" s="1127"/>
      <c r="F4656" s="1127"/>
      <c r="G4656" s="1127"/>
    </row>
    <row r="4657" spans="5:7" ht="12.75">
      <c r="E4657" s="1127"/>
      <c r="F4657" s="1127"/>
      <c r="G4657" s="1127"/>
    </row>
    <row r="4658" spans="5:7" ht="12.75">
      <c r="E4658" s="1127"/>
      <c r="F4658" s="1127"/>
      <c r="G4658" s="1127"/>
    </row>
    <row r="4659" spans="5:7" ht="12.75">
      <c r="E4659" s="1127"/>
      <c r="F4659" s="1127"/>
      <c r="G4659" s="1127"/>
    </row>
    <row r="4660" spans="5:7" ht="12.75">
      <c r="E4660" s="1127"/>
      <c r="F4660" s="1127"/>
      <c r="G4660" s="1127"/>
    </row>
    <row r="4661" spans="5:7" ht="12.75">
      <c r="E4661" s="1127"/>
      <c r="F4661" s="1127"/>
      <c r="G4661" s="1127"/>
    </row>
    <row r="4662" spans="5:7" ht="12.75">
      <c r="E4662" s="1127"/>
      <c r="F4662" s="1127"/>
      <c r="G4662" s="1127"/>
    </row>
    <row r="4663" spans="5:7" ht="12.75">
      <c r="E4663" s="1127"/>
      <c r="F4663" s="1127"/>
      <c r="G4663" s="1127"/>
    </row>
    <row r="4664" spans="5:7" ht="12.75">
      <c r="E4664" s="1127"/>
      <c r="F4664" s="1127"/>
      <c r="G4664" s="1127"/>
    </row>
    <row r="4665" spans="5:7" ht="12.75">
      <c r="E4665" s="1127"/>
      <c r="F4665" s="1127"/>
      <c r="G4665" s="1127"/>
    </row>
    <row r="4666" spans="5:7" ht="12.75">
      <c r="E4666" s="1127"/>
      <c r="F4666" s="1127"/>
      <c r="G4666" s="1127"/>
    </row>
    <row r="4667" spans="5:7" ht="12.75">
      <c r="E4667" s="1127"/>
      <c r="F4667" s="1127"/>
      <c r="G4667" s="1127"/>
    </row>
    <row r="4668" spans="5:7" ht="12.75">
      <c r="E4668" s="1127"/>
      <c r="F4668" s="1127"/>
      <c r="G4668" s="1127"/>
    </row>
    <row r="4669" spans="5:7" ht="12.75">
      <c r="E4669" s="1127"/>
      <c r="F4669" s="1127"/>
      <c r="G4669" s="1127"/>
    </row>
    <row r="4670" spans="5:7" ht="12.75">
      <c r="E4670" s="1127"/>
      <c r="F4670" s="1127"/>
      <c r="G4670" s="1127"/>
    </row>
    <row r="4671" spans="5:7" ht="12.75">
      <c r="E4671" s="1127"/>
      <c r="F4671" s="1127"/>
      <c r="G4671" s="1127"/>
    </row>
    <row r="4672" spans="5:7" ht="12.75">
      <c r="E4672" s="1127"/>
      <c r="F4672" s="1127"/>
      <c r="G4672" s="1127"/>
    </row>
    <row r="4673" spans="5:7" ht="12.75">
      <c r="E4673" s="1127"/>
      <c r="F4673" s="1127"/>
      <c r="G4673" s="1127"/>
    </row>
    <row r="4674" spans="5:7" ht="12.75">
      <c r="E4674" s="1127"/>
      <c r="F4674" s="1127"/>
      <c r="G4674" s="1127"/>
    </row>
    <row r="4675" spans="5:7" ht="12.75">
      <c r="E4675" s="1127"/>
      <c r="F4675" s="1127"/>
      <c r="G4675" s="1127"/>
    </row>
    <row r="4676" spans="5:7" ht="12.75">
      <c r="E4676" s="1127"/>
      <c r="F4676" s="1127"/>
      <c r="G4676" s="1127"/>
    </row>
    <row r="4677" spans="5:7" ht="12.75">
      <c r="E4677" s="1127"/>
      <c r="F4677" s="1127"/>
      <c r="G4677" s="1127"/>
    </row>
    <row r="4678" spans="5:7" ht="12.75">
      <c r="E4678" s="1127"/>
      <c r="F4678" s="1127"/>
      <c r="G4678" s="1127"/>
    </row>
    <row r="4679" spans="5:7" ht="12.75">
      <c r="E4679" s="1127"/>
      <c r="F4679" s="1127"/>
      <c r="G4679" s="1127"/>
    </row>
    <row r="4680" spans="5:7" ht="12.75">
      <c r="E4680" s="1127"/>
      <c r="F4680" s="1127"/>
      <c r="G4680" s="1127"/>
    </row>
    <row r="4681" spans="5:7" ht="12.75">
      <c r="E4681" s="1127"/>
      <c r="F4681" s="1127"/>
      <c r="G4681" s="1127"/>
    </row>
    <row r="4682" spans="5:7" ht="12.75">
      <c r="E4682" s="1127"/>
      <c r="F4682" s="1127"/>
      <c r="G4682" s="1127"/>
    </row>
    <row r="4683" spans="5:7" ht="12.75">
      <c r="E4683" s="1127"/>
      <c r="F4683" s="1127"/>
      <c r="G4683" s="1127"/>
    </row>
    <row r="4684" spans="5:7" ht="12.75">
      <c r="E4684" s="1127"/>
      <c r="F4684" s="1127"/>
      <c r="G4684" s="1127"/>
    </row>
    <row r="4685" spans="5:7" ht="12.75">
      <c r="E4685" s="1127"/>
      <c r="F4685" s="1127"/>
      <c r="G4685" s="1127"/>
    </row>
    <row r="4686" spans="5:7" ht="12.75">
      <c r="E4686" s="1127"/>
      <c r="F4686" s="1127"/>
      <c r="G4686" s="1127"/>
    </row>
    <row r="4687" spans="5:7" ht="12.75">
      <c r="E4687" s="1127"/>
      <c r="F4687" s="1127"/>
      <c r="G4687" s="1127"/>
    </row>
    <row r="4688" spans="5:7" ht="12.75">
      <c r="E4688" s="1127"/>
      <c r="F4688" s="1127"/>
      <c r="G4688" s="1127"/>
    </row>
    <row r="4689" spans="5:7" ht="12.75">
      <c r="E4689" s="1127"/>
      <c r="F4689" s="1127"/>
      <c r="G4689" s="1127"/>
    </row>
    <row r="4690" spans="5:7" ht="12.75">
      <c r="E4690" s="1127"/>
      <c r="F4690" s="1127"/>
      <c r="G4690" s="1127"/>
    </row>
    <row r="4691" spans="5:7" ht="12.75">
      <c r="E4691" s="1127"/>
      <c r="F4691" s="1127"/>
      <c r="G4691" s="1127"/>
    </row>
    <row r="4692" spans="5:7" ht="12.75">
      <c r="E4692" s="1127"/>
      <c r="F4692" s="1127"/>
      <c r="G4692" s="1127"/>
    </row>
    <row r="4693" spans="5:7" ht="12.75">
      <c r="E4693" s="1127"/>
      <c r="F4693" s="1127"/>
      <c r="G4693" s="1127"/>
    </row>
    <row r="4694" spans="5:7" ht="12.75">
      <c r="E4694" s="1127"/>
      <c r="F4694" s="1127"/>
      <c r="G4694" s="1127"/>
    </row>
    <row r="4695" spans="5:7" ht="12.75">
      <c r="E4695" s="1127"/>
      <c r="F4695" s="1127"/>
      <c r="G4695" s="1127"/>
    </row>
    <row r="4696" spans="5:7" ht="12.75">
      <c r="E4696" s="1127"/>
      <c r="F4696" s="1127"/>
      <c r="G4696" s="1127"/>
    </row>
    <row r="4697" spans="5:7" ht="12.75">
      <c r="E4697" s="1127"/>
      <c r="F4697" s="1127"/>
      <c r="G4697" s="1127"/>
    </row>
    <row r="4698" spans="5:7" ht="12.75">
      <c r="E4698" s="1127"/>
      <c r="F4698" s="1127"/>
      <c r="G4698" s="1127"/>
    </row>
    <row r="4699" spans="5:7" ht="12.75">
      <c r="E4699" s="1127"/>
      <c r="F4699" s="1127"/>
      <c r="G4699" s="1127"/>
    </row>
    <row r="4700" spans="5:7" ht="12.75">
      <c r="E4700" s="1127"/>
      <c r="F4700" s="1127"/>
      <c r="G4700" s="1127"/>
    </row>
    <row r="4701" spans="5:7" ht="12.75">
      <c r="E4701" s="1127"/>
      <c r="F4701" s="1127"/>
      <c r="G4701" s="1127"/>
    </row>
    <row r="4702" spans="5:7" ht="12.75">
      <c r="E4702" s="1127"/>
      <c r="F4702" s="1127"/>
      <c r="G4702" s="1127"/>
    </row>
    <row r="4703" spans="5:7" ht="12.75">
      <c r="E4703" s="1127"/>
      <c r="F4703" s="1127"/>
      <c r="G4703" s="1127"/>
    </row>
    <row r="4704" spans="5:7" ht="12.75">
      <c r="E4704" s="1127"/>
      <c r="F4704" s="1127"/>
      <c r="G4704" s="1127"/>
    </row>
    <row r="4705" spans="5:7" ht="12.75">
      <c r="E4705" s="1127"/>
      <c r="F4705" s="1127"/>
      <c r="G4705" s="1127"/>
    </row>
    <row r="4706" spans="5:7" ht="12.75">
      <c r="E4706" s="1127"/>
      <c r="F4706" s="1127"/>
      <c r="G4706" s="1127"/>
    </row>
    <row r="4707" spans="5:7" ht="12.75">
      <c r="E4707" s="1127"/>
      <c r="F4707" s="1127"/>
      <c r="G4707" s="1127"/>
    </row>
    <row r="4708" spans="5:7" ht="12.75">
      <c r="E4708" s="1127"/>
      <c r="F4708" s="1127"/>
      <c r="G4708" s="1127"/>
    </row>
    <row r="4709" spans="5:7" ht="12.75">
      <c r="E4709" s="1127"/>
      <c r="F4709" s="1127"/>
      <c r="G4709" s="1127"/>
    </row>
    <row r="4710" spans="5:7" ht="12.75">
      <c r="E4710" s="1127"/>
      <c r="F4710" s="1127"/>
      <c r="G4710" s="1127"/>
    </row>
    <row r="4711" spans="5:7" ht="12.75">
      <c r="E4711" s="1127"/>
      <c r="F4711" s="1127"/>
      <c r="G4711" s="1127"/>
    </row>
    <row r="4712" spans="5:7" ht="12.75">
      <c r="E4712" s="1127"/>
      <c r="F4712" s="1127"/>
      <c r="G4712" s="1127"/>
    </row>
    <row r="4713" spans="5:7" ht="12.75">
      <c r="E4713" s="1127"/>
      <c r="F4713" s="1127"/>
      <c r="G4713" s="1127"/>
    </row>
    <row r="4714" spans="5:7" ht="12.75">
      <c r="E4714" s="1127"/>
      <c r="F4714" s="1127"/>
      <c r="G4714" s="1127"/>
    </row>
    <row r="4715" spans="5:7" ht="12.75">
      <c r="E4715" s="1127"/>
      <c r="F4715" s="1127"/>
      <c r="G4715" s="1127"/>
    </row>
    <row r="4716" spans="5:7" ht="12.75">
      <c r="E4716" s="1127"/>
      <c r="F4716" s="1127"/>
      <c r="G4716" s="1127"/>
    </row>
    <row r="4717" spans="5:7" ht="12.75">
      <c r="E4717" s="1127"/>
      <c r="F4717" s="1127"/>
      <c r="G4717" s="1127"/>
    </row>
    <row r="4718" spans="5:7" ht="12.75">
      <c r="E4718" s="1127"/>
      <c r="F4718" s="1127"/>
      <c r="G4718" s="1127"/>
    </row>
    <row r="4719" spans="5:7" ht="12.75">
      <c r="E4719" s="1127"/>
      <c r="F4719" s="1127"/>
      <c r="G4719" s="1127"/>
    </row>
    <row r="4720" spans="5:7" ht="12.75">
      <c r="E4720" s="1127"/>
      <c r="F4720" s="1127"/>
      <c r="G4720" s="1127"/>
    </row>
    <row r="4721" spans="5:7" ht="12.75">
      <c r="E4721" s="1127"/>
      <c r="F4721" s="1127"/>
      <c r="G4721" s="1127"/>
    </row>
    <row r="4722" spans="5:7" ht="12.75">
      <c r="E4722" s="1127"/>
      <c r="F4722" s="1127"/>
      <c r="G4722" s="1127"/>
    </row>
    <row r="4723" spans="5:7" ht="12.75">
      <c r="E4723" s="1127"/>
      <c r="F4723" s="1127"/>
      <c r="G4723" s="1127"/>
    </row>
    <row r="4724" spans="5:7" ht="12.75">
      <c r="E4724" s="1127"/>
      <c r="F4724" s="1127"/>
      <c r="G4724" s="1127"/>
    </row>
    <row r="4725" spans="5:7" ht="12.75">
      <c r="E4725" s="1127"/>
      <c r="F4725" s="1127"/>
      <c r="G4725" s="1127"/>
    </row>
    <row r="4726" spans="5:7" ht="12.75">
      <c r="E4726" s="1127"/>
      <c r="F4726" s="1127"/>
      <c r="G4726" s="1127"/>
    </row>
    <row r="4727" spans="5:7" ht="12.75">
      <c r="E4727" s="1127"/>
      <c r="F4727" s="1127"/>
      <c r="G4727" s="1127"/>
    </row>
    <row r="4728" spans="5:7" ht="12.75">
      <c r="E4728" s="1127"/>
      <c r="F4728" s="1127"/>
      <c r="G4728" s="1127"/>
    </row>
    <row r="4729" spans="5:7" ht="12.75">
      <c r="E4729" s="1127"/>
      <c r="F4729" s="1127"/>
      <c r="G4729" s="1127"/>
    </row>
    <row r="4730" spans="5:7" ht="12.75">
      <c r="E4730" s="1127"/>
      <c r="F4730" s="1127"/>
      <c r="G4730" s="1127"/>
    </row>
    <row r="4731" spans="5:7" ht="12.75">
      <c r="E4731" s="1127"/>
      <c r="F4731" s="1127"/>
      <c r="G4731" s="1127"/>
    </row>
    <row r="4732" spans="5:7" ht="12.75">
      <c r="E4732" s="1127"/>
      <c r="F4732" s="1127"/>
      <c r="G4732" s="1127"/>
    </row>
    <row r="4733" spans="5:7" ht="12.75">
      <c r="E4733" s="1127"/>
      <c r="F4733" s="1127"/>
      <c r="G4733" s="1127"/>
    </row>
    <row r="4734" spans="5:7" ht="12.75">
      <c r="E4734" s="1127"/>
      <c r="F4734" s="1127"/>
      <c r="G4734" s="1127"/>
    </row>
    <row r="4735" spans="5:7" ht="12.75">
      <c r="E4735" s="1127"/>
      <c r="F4735" s="1127"/>
      <c r="G4735" s="1127"/>
    </row>
    <row r="4736" spans="5:7" ht="12.75">
      <c r="E4736" s="1127"/>
      <c r="F4736" s="1127"/>
      <c r="G4736" s="1127"/>
    </row>
    <row r="4737" spans="5:7" ht="12.75">
      <c r="E4737" s="1127"/>
      <c r="F4737" s="1127"/>
      <c r="G4737" s="1127"/>
    </row>
    <row r="4738" spans="5:7" ht="12.75">
      <c r="E4738" s="1127"/>
      <c r="F4738" s="1127"/>
      <c r="G4738" s="1127"/>
    </row>
    <row r="4739" spans="5:7" ht="12.75">
      <c r="E4739" s="1127"/>
      <c r="F4739" s="1127"/>
      <c r="G4739" s="1127"/>
    </row>
    <row r="4740" spans="5:7" ht="12.75">
      <c r="E4740" s="1127"/>
      <c r="F4740" s="1127"/>
      <c r="G4740" s="1127"/>
    </row>
    <row r="4741" spans="5:7" ht="12.75">
      <c r="E4741" s="1127"/>
      <c r="F4741" s="1127"/>
      <c r="G4741" s="1127"/>
    </row>
    <row r="4742" spans="5:7" ht="12.75">
      <c r="E4742" s="1127"/>
      <c r="F4742" s="1127"/>
      <c r="G4742" s="1127"/>
    </row>
    <row r="4743" spans="5:7" ht="12.75">
      <c r="E4743" s="1127"/>
      <c r="F4743" s="1127"/>
      <c r="G4743" s="1127"/>
    </row>
    <row r="4744" spans="5:7" ht="12.75">
      <c r="E4744" s="1127"/>
      <c r="F4744" s="1127"/>
      <c r="G4744" s="1127"/>
    </row>
    <row r="4745" spans="5:7" ht="12.75">
      <c r="E4745" s="1127"/>
      <c r="F4745" s="1127"/>
      <c r="G4745" s="1127"/>
    </row>
    <row r="4746" spans="5:7" ht="12.75">
      <c r="E4746" s="1127"/>
      <c r="F4746" s="1127"/>
      <c r="G4746" s="1127"/>
    </row>
    <row r="4747" spans="5:7" ht="12.75">
      <c r="E4747" s="1127"/>
      <c r="F4747" s="1127"/>
      <c r="G4747" s="1127"/>
    </row>
    <row r="4748" spans="5:7" ht="12.75">
      <c r="E4748" s="1127"/>
      <c r="F4748" s="1127"/>
      <c r="G4748" s="1127"/>
    </row>
    <row r="4749" spans="5:7" ht="12.75">
      <c r="E4749" s="1127"/>
      <c r="F4749" s="1127"/>
      <c r="G4749" s="1127"/>
    </row>
    <row r="4750" spans="5:7" ht="12.75">
      <c r="E4750" s="1127"/>
      <c r="F4750" s="1127"/>
      <c r="G4750" s="1127"/>
    </row>
    <row r="4751" spans="5:7" ht="12.75">
      <c r="E4751" s="1127"/>
      <c r="F4751" s="1127"/>
      <c r="G4751" s="1127"/>
    </row>
    <row r="4752" spans="5:7" ht="12.75">
      <c r="E4752" s="1127"/>
      <c r="F4752" s="1127"/>
      <c r="G4752" s="1127"/>
    </row>
    <row r="4753" spans="5:7" ht="12.75">
      <c r="E4753" s="1127"/>
      <c r="F4753" s="1127"/>
      <c r="G4753" s="1127"/>
    </row>
    <row r="4754" spans="5:7" ht="12.75">
      <c r="E4754" s="1127"/>
      <c r="F4754" s="1127"/>
      <c r="G4754" s="1127"/>
    </row>
    <row r="4755" spans="5:7" ht="12.75">
      <c r="E4755" s="1127"/>
      <c r="F4755" s="1127"/>
      <c r="G4755" s="1127"/>
    </row>
    <row r="4756" spans="5:7" ht="12.75">
      <c r="E4756" s="1127"/>
      <c r="F4756" s="1127"/>
      <c r="G4756" s="1127"/>
    </row>
    <row r="4757" spans="5:7" ht="12.75">
      <c r="E4757" s="1127"/>
      <c r="F4757" s="1127"/>
      <c r="G4757" s="1127"/>
    </row>
    <row r="4758" spans="5:7" ht="12.75">
      <c r="E4758" s="1127"/>
      <c r="F4758" s="1127"/>
      <c r="G4758" s="1127"/>
    </row>
    <row r="4759" spans="5:7" ht="12.75">
      <c r="E4759" s="1127"/>
      <c r="F4759" s="1127"/>
      <c r="G4759" s="1127"/>
    </row>
    <row r="4760" spans="5:7" ht="12.75">
      <c r="E4760" s="1127"/>
      <c r="F4760" s="1127"/>
      <c r="G4760" s="1127"/>
    </row>
    <row r="4761" spans="5:7" ht="12.75">
      <c r="E4761" s="1127"/>
      <c r="F4761" s="1127"/>
      <c r="G4761" s="1127"/>
    </row>
    <row r="4762" spans="5:7" ht="12.75">
      <c r="E4762" s="1127"/>
      <c r="F4762" s="1127"/>
      <c r="G4762" s="1127"/>
    </row>
    <row r="4763" spans="5:7" ht="12.75">
      <c r="E4763" s="1127"/>
      <c r="F4763" s="1127"/>
      <c r="G4763" s="1127"/>
    </row>
    <row r="4764" spans="5:7" ht="12.75">
      <c r="E4764" s="1127"/>
      <c r="F4764" s="1127"/>
      <c r="G4764" s="1127"/>
    </row>
    <row r="4765" spans="5:7" ht="12.75">
      <c r="E4765" s="1127"/>
      <c r="F4765" s="1127"/>
      <c r="G4765" s="1127"/>
    </row>
    <row r="4766" spans="5:7" ht="12.75">
      <c r="E4766" s="1127"/>
      <c r="F4766" s="1127"/>
      <c r="G4766" s="1127"/>
    </row>
    <row r="4767" spans="5:7" ht="12.75">
      <c r="E4767" s="1127"/>
      <c r="F4767" s="1127"/>
      <c r="G4767" s="1127"/>
    </row>
    <row r="4768" spans="5:7" ht="12.75">
      <c r="E4768" s="1127"/>
      <c r="F4768" s="1127"/>
      <c r="G4768" s="1127"/>
    </row>
    <row r="4769" spans="5:7" ht="12.75">
      <c r="E4769" s="1127"/>
      <c r="F4769" s="1127"/>
      <c r="G4769" s="1127"/>
    </row>
    <row r="4770" spans="5:7" ht="12.75">
      <c r="E4770" s="1127"/>
      <c r="F4770" s="1127"/>
      <c r="G4770" s="1127"/>
    </row>
    <row r="4771" spans="5:7" ht="12.75">
      <c r="E4771" s="1127"/>
      <c r="F4771" s="1127"/>
      <c r="G4771" s="1127"/>
    </row>
    <row r="4772" spans="5:7" ht="12.75">
      <c r="E4772" s="1127"/>
      <c r="F4772" s="1127"/>
      <c r="G4772" s="1127"/>
    </row>
    <row r="4773" spans="5:7" ht="12.75">
      <c r="E4773" s="1127"/>
      <c r="F4773" s="1127"/>
      <c r="G4773" s="1127"/>
    </row>
    <row r="4774" spans="5:7" ht="12.75">
      <c r="E4774" s="1127"/>
      <c r="F4774" s="1127"/>
      <c r="G4774" s="1127"/>
    </row>
    <row r="4775" spans="5:7" ht="12.75">
      <c r="E4775" s="1127"/>
      <c r="F4775" s="1127"/>
      <c r="G4775" s="1127"/>
    </row>
    <row r="4776" spans="5:7" ht="12.75">
      <c r="E4776" s="1127"/>
      <c r="F4776" s="1127"/>
      <c r="G4776" s="1127"/>
    </row>
    <row r="4777" spans="5:7" ht="12.75">
      <c r="E4777" s="1127"/>
      <c r="F4777" s="1127"/>
      <c r="G4777" s="1127"/>
    </row>
    <row r="4778" spans="5:7" ht="12.75">
      <c r="E4778" s="1127"/>
      <c r="F4778" s="1127"/>
      <c r="G4778" s="1127"/>
    </row>
    <row r="4779" spans="5:7" ht="12.75">
      <c r="E4779" s="1127"/>
      <c r="F4779" s="1127"/>
      <c r="G4779" s="1127"/>
    </row>
    <row r="4780" spans="5:7" ht="12.75">
      <c r="E4780" s="1127"/>
      <c r="F4780" s="1127"/>
      <c r="G4780" s="1127"/>
    </row>
    <row r="4781" spans="5:7" ht="12.75">
      <c r="E4781" s="1127"/>
      <c r="F4781" s="1127"/>
      <c r="G4781" s="1127"/>
    </row>
    <row r="4782" spans="5:7" ht="12.75">
      <c r="E4782" s="1127"/>
      <c r="F4782" s="1127"/>
      <c r="G4782" s="1127"/>
    </row>
    <row r="4783" spans="5:7" ht="12.75">
      <c r="E4783" s="1127"/>
      <c r="F4783" s="1127"/>
      <c r="G4783" s="1127"/>
    </row>
    <row r="4784" spans="5:7" ht="12.75">
      <c r="E4784" s="1127"/>
      <c r="F4784" s="1127"/>
      <c r="G4784" s="1127"/>
    </row>
    <row r="4785" spans="5:7" ht="12.75">
      <c r="E4785" s="1127"/>
      <c r="F4785" s="1127"/>
      <c r="G4785" s="1127"/>
    </row>
    <row r="4786" spans="5:7" ht="12.75">
      <c r="E4786" s="1127"/>
      <c r="F4786" s="1127"/>
      <c r="G4786" s="1127"/>
    </row>
    <row r="4787" spans="5:7" ht="12.75">
      <c r="E4787" s="1127"/>
      <c r="F4787" s="1127"/>
      <c r="G4787" s="1127"/>
    </row>
    <row r="4788" spans="5:7" ht="12.75">
      <c r="E4788" s="1127"/>
      <c r="F4788" s="1127"/>
      <c r="G4788" s="1127"/>
    </row>
    <row r="4789" spans="5:7" ht="12.75">
      <c r="E4789" s="1127"/>
      <c r="F4789" s="1127"/>
      <c r="G4789" s="1127"/>
    </row>
    <row r="4790" spans="5:7" ht="12.75">
      <c r="E4790" s="1127"/>
      <c r="F4790" s="1127"/>
      <c r="G4790" s="1127"/>
    </row>
    <row r="4791" spans="5:7" ht="12.75">
      <c r="E4791" s="1127"/>
      <c r="F4791" s="1127"/>
      <c r="G4791" s="1127"/>
    </row>
    <row r="4792" spans="5:7" ht="12.75">
      <c r="E4792" s="1127"/>
      <c r="F4792" s="1127"/>
      <c r="G4792" s="1127"/>
    </row>
    <row r="4793" spans="5:7" ht="12.75">
      <c r="E4793" s="1127"/>
      <c r="F4793" s="1127"/>
      <c r="G4793" s="1127"/>
    </row>
    <row r="4794" spans="5:7" ht="12.75">
      <c r="E4794" s="1127"/>
      <c r="F4794" s="1127"/>
      <c r="G4794" s="1127"/>
    </row>
    <row r="4795" spans="5:7" ht="12.75">
      <c r="E4795" s="1127"/>
      <c r="F4795" s="1127"/>
      <c r="G4795" s="1127"/>
    </row>
    <row r="4796" spans="5:7" ht="12.75">
      <c r="E4796" s="1127"/>
      <c r="F4796" s="1127"/>
      <c r="G4796" s="1127"/>
    </row>
    <row r="4797" spans="5:7" ht="12.75">
      <c r="E4797" s="1127"/>
      <c r="F4797" s="1127"/>
      <c r="G4797" s="1127"/>
    </row>
    <row r="4798" spans="5:7" ht="12.75">
      <c r="E4798" s="1127"/>
      <c r="F4798" s="1127"/>
      <c r="G4798" s="1127"/>
    </row>
    <row r="4799" spans="5:7" ht="12.75">
      <c r="E4799" s="1127"/>
      <c r="F4799" s="1127"/>
      <c r="G4799" s="1127"/>
    </row>
    <row r="4800" spans="5:7" ht="12.75">
      <c r="E4800" s="1127"/>
      <c r="F4800" s="1127"/>
      <c r="G4800" s="1127"/>
    </row>
    <row r="4801" spans="5:7" ht="12.75">
      <c r="E4801" s="1127"/>
      <c r="F4801" s="1127"/>
      <c r="G4801" s="1127"/>
    </row>
    <row r="4802" spans="5:7" ht="12.75">
      <c r="E4802" s="1127"/>
      <c r="F4802" s="1127"/>
      <c r="G4802" s="1127"/>
    </row>
    <row r="4803" spans="5:7" ht="12.75">
      <c r="E4803" s="1127"/>
      <c r="F4803" s="1127"/>
      <c r="G4803" s="1127"/>
    </row>
    <row r="4804" spans="5:7" ht="12.75">
      <c r="E4804" s="1127"/>
      <c r="F4804" s="1127"/>
      <c r="G4804" s="1127"/>
    </row>
    <row r="4805" spans="5:7" ht="12.75">
      <c r="E4805" s="1127"/>
      <c r="F4805" s="1127"/>
      <c r="G4805" s="1127"/>
    </row>
    <row r="4806" spans="5:7" ht="12.75">
      <c r="E4806" s="1127"/>
      <c r="F4806" s="1127"/>
      <c r="G4806" s="1127"/>
    </row>
    <row r="4807" spans="5:7" ht="12.75">
      <c r="E4807" s="1127"/>
      <c r="F4807" s="1127"/>
      <c r="G4807" s="1127"/>
    </row>
    <row r="4808" spans="5:7" ht="12.75">
      <c r="E4808" s="1127"/>
      <c r="F4808" s="1127"/>
      <c r="G4808" s="1127"/>
    </row>
    <row r="4809" spans="5:7" ht="12.75">
      <c r="E4809" s="1127"/>
      <c r="F4809" s="1127"/>
      <c r="G4809" s="1127"/>
    </row>
    <row r="4810" spans="5:7" ht="12.75">
      <c r="E4810" s="1127"/>
      <c r="F4810" s="1127"/>
      <c r="G4810" s="1127"/>
    </row>
    <row r="4811" spans="5:7" ht="12.75">
      <c r="E4811" s="1127"/>
      <c r="F4811" s="1127"/>
      <c r="G4811" s="1127"/>
    </row>
    <row r="4812" spans="5:7" ht="12.75">
      <c r="E4812" s="1127"/>
      <c r="F4812" s="1127"/>
      <c r="G4812" s="1127"/>
    </row>
    <row r="4813" spans="5:7" ht="12.75">
      <c r="E4813" s="1127"/>
      <c r="F4813" s="1127"/>
      <c r="G4813" s="1127"/>
    </row>
    <row r="4814" spans="5:7" ht="12.75">
      <c r="E4814" s="1127"/>
      <c r="F4814" s="1127"/>
      <c r="G4814" s="1127"/>
    </row>
    <row r="4815" spans="5:7" ht="12.75">
      <c r="E4815" s="1127"/>
      <c r="F4815" s="1127"/>
      <c r="G4815" s="1127"/>
    </row>
    <row r="4816" spans="5:7" ht="12.75">
      <c r="E4816" s="1127"/>
      <c r="F4816" s="1127"/>
      <c r="G4816" s="1127"/>
    </row>
    <row r="4817" spans="5:7" ht="12.75">
      <c r="E4817" s="1127"/>
      <c r="F4817" s="1127"/>
      <c r="G4817" s="1127"/>
    </row>
    <row r="4818" spans="5:7" ht="12.75">
      <c r="E4818" s="1127"/>
      <c r="F4818" s="1127"/>
      <c r="G4818" s="1127"/>
    </row>
    <row r="4819" spans="5:7" ht="12.75">
      <c r="E4819" s="1127"/>
      <c r="F4819" s="1127"/>
      <c r="G4819" s="1127"/>
    </row>
    <row r="4820" spans="5:7" ht="12.75">
      <c r="E4820" s="1127"/>
      <c r="F4820" s="1127"/>
      <c r="G4820" s="1127"/>
    </row>
    <row r="4821" spans="5:7" ht="12.75">
      <c r="E4821" s="1127"/>
      <c r="F4821" s="1127"/>
      <c r="G4821" s="1127"/>
    </row>
    <row r="4822" spans="5:7" ht="12.75">
      <c r="E4822" s="1127"/>
      <c r="F4822" s="1127"/>
      <c r="G4822" s="1127"/>
    </row>
    <row r="4823" spans="5:7" ht="12.75">
      <c r="E4823" s="1127"/>
      <c r="F4823" s="1127"/>
      <c r="G4823" s="1127"/>
    </row>
    <row r="4824" spans="5:7" ht="12.75">
      <c r="E4824" s="1127"/>
      <c r="F4824" s="1127"/>
      <c r="G4824" s="1127"/>
    </row>
    <row r="4825" spans="5:7" ht="12.75">
      <c r="E4825" s="1127"/>
      <c r="F4825" s="1127"/>
      <c r="G4825" s="1127"/>
    </row>
    <row r="4826" spans="5:7" ht="12.75">
      <c r="E4826" s="1127"/>
      <c r="F4826" s="1127"/>
      <c r="G4826" s="1127"/>
    </row>
    <row r="4827" spans="5:7" ht="12.75">
      <c r="E4827" s="1127"/>
      <c r="F4827" s="1127"/>
      <c r="G4827" s="1127"/>
    </row>
    <row r="4828" spans="5:7" ht="12.75">
      <c r="E4828" s="1127"/>
      <c r="F4828" s="1127"/>
      <c r="G4828" s="1127"/>
    </row>
    <row r="4829" spans="5:7" ht="12.75">
      <c r="E4829" s="1127"/>
      <c r="F4829" s="1127"/>
      <c r="G4829" s="1127"/>
    </row>
    <row r="4830" spans="5:7" ht="12.75">
      <c r="E4830" s="1127"/>
      <c r="F4830" s="1127"/>
      <c r="G4830" s="1127"/>
    </row>
    <row r="4831" spans="5:7" ht="12.75">
      <c r="E4831" s="1127"/>
      <c r="F4831" s="1127"/>
      <c r="G4831" s="1127"/>
    </row>
    <row r="4832" spans="5:7" ht="12.75">
      <c r="E4832" s="1127"/>
      <c r="F4832" s="1127"/>
      <c r="G4832" s="1127"/>
    </row>
    <row r="4833" spans="5:7" ht="12.75">
      <c r="E4833" s="1127"/>
      <c r="F4833" s="1127"/>
      <c r="G4833" s="1127"/>
    </row>
    <row r="4834" spans="5:7" ht="12.75">
      <c r="E4834" s="1127"/>
      <c r="F4834" s="1127"/>
      <c r="G4834" s="1127"/>
    </row>
    <row r="4835" spans="5:7" ht="12.75">
      <c r="E4835" s="1127"/>
      <c r="F4835" s="1127"/>
      <c r="G4835" s="1127"/>
    </row>
    <row r="4836" spans="5:7" ht="12.75">
      <c r="E4836" s="1127"/>
      <c r="F4836" s="1127"/>
      <c r="G4836" s="1127"/>
    </row>
    <row r="4837" spans="5:7" ht="12.75">
      <c r="E4837" s="1127"/>
      <c r="F4837" s="1127"/>
      <c r="G4837" s="1127"/>
    </row>
    <row r="4838" spans="5:7" ht="12.75">
      <c r="E4838" s="1127"/>
      <c r="F4838" s="1127"/>
      <c r="G4838" s="1127"/>
    </row>
    <row r="4839" spans="5:7" ht="12.75">
      <c r="E4839" s="1127"/>
      <c r="F4839" s="1127"/>
      <c r="G4839" s="1127"/>
    </row>
    <row r="4840" spans="5:7" ht="12.75">
      <c r="E4840" s="1127"/>
      <c r="F4840" s="1127"/>
      <c r="G4840" s="1127"/>
    </row>
    <row r="4841" spans="5:7" ht="12.75">
      <c r="E4841" s="1127"/>
      <c r="F4841" s="1127"/>
      <c r="G4841" s="1127"/>
    </row>
    <row r="4842" spans="5:7" ht="12.75">
      <c r="E4842" s="1127"/>
      <c r="F4842" s="1127"/>
      <c r="G4842" s="1127"/>
    </row>
    <row r="4843" spans="5:7" ht="12.75">
      <c r="E4843" s="1127"/>
      <c r="F4843" s="1127"/>
      <c r="G4843" s="1127"/>
    </row>
    <row r="4844" spans="5:7" ht="12.75">
      <c r="E4844" s="1127"/>
      <c r="F4844" s="1127"/>
      <c r="G4844" s="1127"/>
    </row>
    <row r="4845" spans="5:7" ht="12.75">
      <c r="E4845" s="1127"/>
      <c r="F4845" s="1127"/>
      <c r="G4845" s="1127"/>
    </row>
    <row r="4846" spans="5:7" ht="12.75">
      <c r="E4846" s="1127"/>
      <c r="F4846" s="1127"/>
      <c r="G4846" s="1127"/>
    </row>
    <row r="4847" spans="5:7" ht="12.75">
      <c r="E4847" s="1127"/>
      <c r="F4847" s="1127"/>
      <c r="G4847" s="1127"/>
    </row>
    <row r="4848" spans="5:7" ht="12.75">
      <c r="E4848" s="1127"/>
      <c r="F4848" s="1127"/>
      <c r="G4848" s="1127"/>
    </row>
    <row r="4849" spans="5:7" ht="12.75">
      <c r="E4849" s="1127"/>
      <c r="F4849" s="1127"/>
      <c r="G4849" s="1127"/>
    </row>
    <row r="4850" spans="5:7" ht="12.75">
      <c r="E4850" s="1127"/>
      <c r="F4850" s="1127"/>
      <c r="G4850" s="1127"/>
    </row>
    <row r="4851" spans="5:7" ht="12.75">
      <c r="E4851" s="1127"/>
      <c r="F4851" s="1127"/>
      <c r="G4851" s="1127"/>
    </row>
    <row r="4852" spans="5:7" ht="12.75">
      <c r="E4852" s="1127"/>
      <c r="F4852" s="1127"/>
      <c r="G4852" s="1127"/>
    </row>
    <row r="4853" spans="5:7" ht="12.75">
      <c r="E4853" s="1127"/>
      <c r="F4853" s="1127"/>
      <c r="G4853" s="1127"/>
    </row>
    <row r="4854" spans="5:7" ht="12.75">
      <c r="E4854" s="1127"/>
      <c r="F4854" s="1127"/>
      <c r="G4854" s="1127"/>
    </row>
    <row r="4855" spans="5:7" ht="12.75">
      <c r="E4855" s="1127"/>
      <c r="F4855" s="1127"/>
      <c r="G4855" s="1127"/>
    </row>
    <row r="4856" spans="5:7" ht="12.75">
      <c r="E4856" s="1127"/>
      <c r="F4856" s="1127"/>
      <c r="G4856" s="1127"/>
    </row>
    <row r="4857" spans="5:7" ht="12.75">
      <c r="E4857" s="1127"/>
      <c r="F4857" s="1127"/>
      <c r="G4857" s="1127"/>
    </row>
    <row r="4858" spans="5:7" ht="12.75">
      <c r="E4858" s="1127"/>
      <c r="F4858" s="1127"/>
      <c r="G4858" s="1127"/>
    </row>
    <row r="4859" spans="5:7" ht="12.75">
      <c r="E4859" s="1127"/>
      <c r="F4859" s="1127"/>
      <c r="G4859" s="1127"/>
    </row>
    <row r="4860" spans="5:7" ht="12.75">
      <c r="E4860" s="1127"/>
      <c r="F4860" s="1127"/>
      <c r="G4860" s="1127"/>
    </row>
    <row r="4861" spans="5:7" ht="12.75">
      <c r="E4861" s="1127"/>
      <c r="F4861" s="1127"/>
      <c r="G4861" s="1127"/>
    </row>
    <row r="4862" spans="5:7" ht="12.75">
      <c r="E4862" s="1127"/>
      <c r="F4862" s="1127"/>
      <c r="G4862" s="1127"/>
    </row>
    <row r="4863" spans="5:7" ht="12.75">
      <c r="E4863" s="1127"/>
      <c r="F4863" s="1127"/>
      <c r="G4863" s="1127"/>
    </row>
    <row r="4864" spans="5:7" ht="12.75">
      <c r="E4864" s="1127"/>
      <c r="F4864" s="1127"/>
      <c r="G4864" s="1127"/>
    </row>
    <row r="4865" spans="5:7" ht="12.75">
      <c r="E4865" s="1127"/>
      <c r="F4865" s="1127"/>
      <c r="G4865" s="1127"/>
    </row>
    <row r="4866" spans="5:7" ht="12.75">
      <c r="E4866" s="1127"/>
      <c r="F4866" s="1127"/>
      <c r="G4866" s="1127"/>
    </row>
    <row r="4867" spans="5:7" ht="12.75">
      <c r="E4867" s="1127"/>
      <c r="F4867" s="1127"/>
      <c r="G4867" s="1127"/>
    </row>
    <row r="4868" spans="5:7" ht="12.75">
      <c r="E4868" s="1127"/>
      <c r="F4868" s="1127"/>
      <c r="G4868" s="1127"/>
    </row>
    <row r="4869" spans="5:7" ht="12.75">
      <c r="E4869" s="1127"/>
      <c r="F4869" s="1127"/>
      <c r="G4869" s="1127"/>
    </row>
    <row r="4870" spans="5:7" ht="12.75">
      <c r="E4870" s="1127"/>
      <c r="F4870" s="1127"/>
      <c r="G4870" s="1127"/>
    </row>
    <row r="4871" spans="5:7" ht="12.75">
      <c r="E4871" s="1127"/>
      <c r="F4871" s="1127"/>
      <c r="G4871" s="1127"/>
    </row>
    <row r="4872" spans="5:7" ht="12.75">
      <c r="E4872" s="1127"/>
      <c r="F4872" s="1127"/>
      <c r="G4872" s="1127"/>
    </row>
    <row r="4873" spans="5:7" ht="12.75">
      <c r="E4873" s="1127"/>
      <c r="F4873" s="1127"/>
      <c r="G4873" s="1127"/>
    </row>
    <row r="4874" spans="5:7" ht="12.75">
      <c r="E4874" s="1127"/>
      <c r="F4874" s="1127"/>
      <c r="G4874" s="1127"/>
    </row>
    <row r="4875" spans="5:7" ht="12.75">
      <c r="E4875" s="1127"/>
      <c r="F4875" s="1127"/>
      <c r="G4875" s="1127"/>
    </row>
    <row r="4876" spans="5:7" ht="12.75">
      <c r="E4876" s="1127"/>
      <c r="F4876" s="1127"/>
      <c r="G4876" s="1127"/>
    </row>
    <row r="4877" spans="5:7" ht="12.75">
      <c r="E4877" s="1127"/>
      <c r="F4877" s="1127"/>
      <c r="G4877" s="1127"/>
    </row>
    <row r="4878" spans="5:7" ht="12.75">
      <c r="E4878" s="1127"/>
      <c r="F4878" s="1127"/>
      <c r="G4878" s="1127"/>
    </row>
    <row r="4879" spans="5:7" ht="12.75">
      <c r="E4879" s="1127"/>
      <c r="F4879" s="1127"/>
      <c r="G4879" s="1127"/>
    </row>
    <row r="4880" spans="5:7" ht="12.75">
      <c r="E4880" s="1127"/>
      <c r="F4880" s="1127"/>
      <c r="G4880" s="1127"/>
    </row>
    <row r="4881" spans="5:7" ht="12.75">
      <c r="E4881" s="1127"/>
      <c r="F4881" s="1127"/>
      <c r="G4881" s="1127"/>
    </row>
    <row r="4882" spans="5:7" ht="12.75">
      <c r="E4882" s="1127"/>
      <c r="F4882" s="1127"/>
      <c r="G4882" s="1127"/>
    </row>
    <row r="4883" spans="5:7" ht="12.75">
      <c r="E4883" s="1127"/>
      <c r="F4883" s="1127"/>
      <c r="G4883" s="1127"/>
    </row>
    <row r="4884" spans="5:7" ht="12.75">
      <c r="E4884" s="1127"/>
      <c r="F4884" s="1127"/>
      <c r="G4884" s="1127"/>
    </row>
    <row r="4885" spans="5:7" ht="12.75">
      <c r="E4885" s="1127"/>
      <c r="F4885" s="1127"/>
      <c r="G4885" s="1127"/>
    </row>
    <row r="4886" spans="5:7" ht="12.75">
      <c r="E4886" s="1127"/>
      <c r="F4886" s="1127"/>
      <c r="G4886" s="1127"/>
    </row>
    <row r="4887" spans="5:7" ht="12.75">
      <c r="E4887" s="1127"/>
      <c r="F4887" s="1127"/>
      <c r="G4887" s="1127"/>
    </row>
    <row r="4888" spans="5:7" ht="12.75">
      <c r="E4888" s="1127"/>
      <c r="F4888" s="1127"/>
      <c r="G4888" s="1127"/>
    </row>
    <row r="4889" spans="5:7" ht="12.75">
      <c r="E4889" s="1127"/>
      <c r="F4889" s="1127"/>
      <c r="G4889" s="1127"/>
    </row>
    <row r="4890" spans="5:7" ht="12.75">
      <c r="E4890" s="1127"/>
      <c r="F4890" s="1127"/>
      <c r="G4890" s="1127"/>
    </row>
    <row r="4891" spans="5:7" ht="12.75">
      <c r="E4891" s="1127"/>
      <c r="F4891" s="1127"/>
      <c r="G4891" s="1127"/>
    </row>
    <row r="4892" spans="5:7" ht="12.75">
      <c r="E4892" s="1127"/>
      <c r="F4892" s="1127"/>
      <c r="G4892" s="1127"/>
    </row>
    <row r="4893" spans="5:7" ht="12.75">
      <c r="E4893" s="1127"/>
      <c r="F4893" s="1127"/>
      <c r="G4893" s="1127"/>
    </row>
    <row r="4894" spans="5:7" ht="12.75">
      <c r="E4894" s="1127"/>
      <c r="F4894" s="1127"/>
      <c r="G4894" s="1127"/>
    </row>
    <row r="4895" spans="5:7" ht="12.75">
      <c r="E4895" s="1127"/>
      <c r="F4895" s="1127"/>
      <c r="G4895" s="1127"/>
    </row>
    <row r="4896" spans="5:7" ht="12.75">
      <c r="E4896" s="1127"/>
      <c r="F4896" s="1127"/>
      <c r="G4896" s="1127"/>
    </row>
    <row r="4897" spans="5:7" ht="12.75">
      <c r="E4897" s="1127"/>
      <c r="F4897" s="1127"/>
      <c r="G4897" s="1127"/>
    </row>
    <row r="4898" spans="5:7" ht="12.75">
      <c r="E4898" s="1127"/>
      <c r="F4898" s="1127"/>
      <c r="G4898" s="1127"/>
    </row>
    <row r="4899" spans="5:7" ht="12.75">
      <c r="E4899" s="1127"/>
      <c r="F4899" s="1127"/>
      <c r="G4899" s="1127"/>
    </row>
    <row r="4900" spans="5:7" ht="12.75">
      <c r="E4900" s="1127"/>
      <c r="F4900" s="1127"/>
      <c r="G4900" s="1127"/>
    </row>
    <row r="4901" spans="5:7" ht="12.75">
      <c r="E4901" s="1127"/>
      <c r="F4901" s="1127"/>
      <c r="G4901" s="1127"/>
    </row>
    <row r="4902" spans="5:7" ht="12.75">
      <c r="E4902" s="1127"/>
      <c r="F4902" s="1127"/>
      <c r="G4902" s="1127"/>
    </row>
    <row r="4903" spans="5:7" ht="12.75">
      <c r="E4903" s="1127"/>
      <c r="F4903" s="1127"/>
      <c r="G4903" s="1127"/>
    </row>
    <row r="4904" spans="5:7" ht="12.75">
      <c r="E4904" s="1127"/>
      <c r="F4904" s="1127"/>
      <c r="G4904" s="1127"/>
    </row>
    <row r="4905" spans="5:7" ht="12.75">
      <c r="E4905" s="1127"/>
      <c r="F4905" s="1127"/>
      <c r="G4905" s="1127"/>
    </row>
    <row r="4906" spans="5:7" ht="12.75">
      <c r="E4906" s="1127"/>
      <c r="F4906" s="1127"/>
      <c r="G4906" s="1127"/>
    </row>
    <row r="4907" spans="5:7" ht="12.75">
      <c r="E4907" s="1127"/>
      <c r="F4907" s="1127"/>
      <c r="G4907" s="1127"/>
    </row>
    <row r="4908" spans="5:7" ht="12.75">
      <c r="E4908" s="1127"/>
      <c r="F4908" s="1127"/>
      <c r="G4908" s="1127"/>
    </row>
    <row r="4909" spans="5:7" ht="12.75">
      <c r="E4909" s="1127"/>
      <c r="F4909" s="1127"/>
      <c r="G4909" s="1127"/>
    </row>
    <row r="4910" spans="5:7" ht="12.75">
      <c r="E4910" s="1127"/>
      <c r="F4910" s="1127"/>
      <c r="G4910" s="1127"/>
    </row>
    <row r="4911" spans="5:7" ht="12.75">
      <c r="E4911" s="1127"/>
      <c r="F4911" s="1127"/>
      <c r="G4911" s="1127"/>
    </row>
    <row r="4912" spans="5:7" ht="12.75">
      <c r="E4912" s="1127"/>
      <c r="F4912" s="1127"/>
      <c r="G4912" s="1127"/>
    </row>
    <row r="4913" spans="5:7" ht="12.75">
      <c r="E4913" s="1127"/>
      <c r="F4913" s="1127"/>
      <c r="G4913" s="1127"/>
    </row>
    <row r="4914" spans="5:7" ht="12.75">
      <c r="E4914" s="1127"/>
      <c r="F4914" s="1127"/>
      <c r="G4914" s="1127"/>
    </row>
    <row r="4915" spans="5:7" ht="12.75">
      <c r="E4915" s="1127"/>
      <c r="F4915" s="1127"/>
      <c r="G4915" s="1127"/>
    </row>
    <row r="4916" spans="5:7" ht="12.75">
      <c r="E4916" s="1127"/>
      <c r="F4916" s="1127"/>
      <c r="G4916" s="1127"/>
    </row>
    <row r="4917" spans="5:7" ht="12.75">
      <c r="E4917" s="1127"/>
      <c r="F4917" s="1127"/>
      <c r="G4917" s="1127"/>
    </row>
    <row r="4918" spans="5:7" ht="12.75">
      <c r="E4918" s="1127"/>
      <c r="F4918" s="1127"/>
      <c r="G4918" s="1127"/>
    </row>
    <row r="4919" spans="5:7" ht="12.75">
      <c r="E4919" s="1127"/>
      <c r="F4919" s="1127"/>
      <c r="G4919" s="1127"/>
    </row>
    <row r="4920" spans="5:7" ht="12.75">
      <c r="E4920" s="1127"/>
      <c r="F4920" s="1127"/>
      <c r="G4920" s="1127"/>
    </row>
    <row r="4921" spans="5:7" ht="12.75">
      <c r="E4921" s="1127"/>
      <c r="F4921" s="1127"/>
      <c r="G4921" s="1127"/>
    </row>
    <row r="4922" spans="5:7" ht="12.75">
      <c r="E4922" s="1127"/>
      <c r="F4922" s="1127"/>
      <c r="G4922" s="1127"/>
    </row>
    <row r="4923" spans="5:7" ht="12.75">
      <c r="E4923" s="1127"/>
      <c r="F4923" s="1127"/>
      <c r="G4923" s="1127"/>
    </row>
    <row r="4924" spans="5:7" ht="12.75">
      <c r="E4924" s="1127"/>
      <c r="F4924" s="1127"/>
      <c r="G4924" s="1127"/>
    </row>
    <row r="4925" spans="5:7" ht="12.75">
      <c r="E4925" s="1127"/>
      <c r="F4925" s="1127"/>
      <c r="G4925" s="1127"/>
    </row>
    <row r="4926" spans="5:7" ht="12.75">
      <c r="E4926" s="1127"/>
      <c r="F4926" s="1127"/>
      <c r="G4926" s="1127"/>
    </row>
    <row r="4927" spans="5:7" ht="12.75">
      <c r="E4927" s="1127"/>
      <c r="F4927" s="1127"/>
      <c r="G4927" s="1127"/>
    </row>
    <row r="4928" spans="5:7" ht="12.75">
      <c r="E4928" s="1127"/>
      <c r="F4928" s="1127"/>
      <c r="G4928" s="1127"/>
    </row>
    <row r="4929" spans="5:7" ht="12.75">
      <c r="E4929" s="1127"/>
      <c r="F4929" s="1127"/>
      <c r="G4929" s="1127"/>
    </row>
    <row r="4930" spans="5:7" ht="12.75">
      <c r="E4930" s="1127"/>
      <c r="F4930" s="1127"/>
      <c r="G4930" s="1127"/>
    </row>
    <row r="4931" spans="5:7" ht="12.75">
      <c r="E4931" s="1127"/>
      <c r="F4931" s="1127"/>
      <c r="G4931" s="1127"/>
    </row>
    <row r="4932" spans="5:7" ht="12.75">
      <c r="E4932" s="1127"/>
      <c r="F4932" s="1127"/>
      <c r="G4932" s="1127"/>
    </row>
    <row r="4933" spans="5:7" ht="12.75">
      <c r="E4933" s="1127"/>
      <c r="F4933" s="1127"/>
      <c r="G4933" s="1127"/>
    </row>
    <row r="4934" spans="5:7" ht="12.75">
      <c r="E4934" s="1127"/>
      <c r="F4934" s="1127"/>
      <c r="G4934" s="1127"/>
    </row>
    <row r="4935" spans="5:7" ht="12.75">
      <c r="E4935" s="1127"/>
      <c r="F4935" s="1127"/>
      <c r="G4935" s="1127"/>
    </row>
    <row r="4936" spans="5:7" ht="12.75">
      <c r="E4936" s="1127"/>
      <c r="F4936" s="1127"/>
      <c r="G4936" s="1127"/>
    </row>
    <row r="4937" spans="5:7" ht="12.75">
      <c r="E4937" s="1127"/>
      <c r="F4937" s="1127"/>
      <c r="G4937" s="1127"/>
    </row>
    <row r="4938" spans="5:7" ht="12.75">
      <c r="E4938" s="1127"/>
      <c r="F4938" s="1127"/>
      <c r="G4938" s="1127"/>
    </row>
    <row r="4939" spans="5:7" ht="12.75">
      <c r="E4939" s="1127"/>
      <c r="F4939" s="1127"/>
      <c r="G4939" s="1127"/>
    </row>
    <row r="4940" spans="5:7" ht="12.75">
      <c r="E4940" s="1127"/>
      <c r="F4940" s="1127"/>
      <c r="G4940" s="1127"/>
    </row>
    <row r="4941" spans="5:7" ht="12.75">
      <c r="E4941" s="1127"/>
      <c r="F4941" s="1127"/>
      <c r="G4941" s="1127"/>
    </row>
    <row r="4942" spans="5:7" ht="12.75">
      <c r="E4942" s="1127"/>
      <c r="F4942" s="1127"/>
      <c r="G4942" s="1127"/>
    </row>
    <row r="4943" spans="5:7" ht="12.75">
      <c r="E4943" s="1127"/>
      <c r="F4943" s="1127"/>
      <c r="G4943" s="1127"/>
    </row>
    <row r="4944" spans="5:7" ht="12.75">
      <c r="E4944" s="1127"/>
      <c r="F4944" s="1127"/>
      <c r="G4944" s="1127"/>
    </row>
    <row r="4945" spans="5:7" ht="12.75">
      <c r="E4945" s="1127"/>
      <c r="F4945" s="1127"/>
      <c r="G4945" s="1127"/>
    </row>
    <row r="4946" spans="5:7" ht="12.75">
      <c r="E4946" s="1127"/>
      <c r="F4946" s="1127"/>
      <c r="G4946" s="1127"/>
    </row>
    <row r="4947" spans="5:7" ht="12.75">
      <c r="E4947" s="1127"/>
      <c r="F4947" s="1127"/>
      <c r="G4947" s="1127"/>
    </row>
    <row r="4948" spans="5:7" ht="12.75">
      <c r="E4948" s="1127"/>
      <c r="F4948" s="1127"/>
      <c r="G4948" s="1127"/>
    </row>
    <row r="4949" spans="5:7" ht="12.75">
      <c r="E4949" s="1127"/>
      <c r="F4949" s="1127"/>
      <c r="G4949" s="1127"/>
    </row>
    <row r="4950" spans="5:7" ht="12.75">
      <c r="E4950" s="1127"/>
      <c r="F4950" s="1127"/>
      <c r="G4950" s="1127"/>
    </row>
    <row r="4951" spans="5:7" ht="12.75">
      <c r="E4951" s="1127"/>
      <c r="F4951" s="1127"/>
      <c r="G4951" s="1127"/>
    </row>
    <row r="4952" spans="5:7" ht="12.75">
      <c r="E4952" s="1127"/>
      <c r="F4952" s="1127"/>
      <c r="G4952" s="1127"/>
    </row>
    <row r="4953" spans="5:7" ht="12.75">
      <c r="E4953" s="1127"/>
      <c r="F4953" s="1127"/>
      <c r="G4953" s="1127"/>
    </row>
    <row r="4954" spans="5:7" ht="12.75">
      <c r="E4954" s="1127"/>
      <c r="F4954" s="1127"/>
      <c r="G4954" s="1127"/>
    </row>
    <row r="4955" spans="5:7" ht="12.75">
      <c r="E4955" s="1127"/>
      <c r="F4955" s="1127"/>
      <c r="G4955" s="1127"/>
    </row>
    <row r="4956" spans="5:7" ht="12.75">
      <c r="E4956" s="1127"/>
      <c r="F4956" s="1127"/>
      <c r="G4956" s="1127"/>
    </row>
    <row r="4957" spans="5:7" ht="12.75">
      <c r="E4957" s="1127"/>
      <c r="F4957" s="1127"/>
      <c r="G4957" s="1127"/>
    </row>
    <row r="4958" spans="5:7" ht="12.75">
      <c r="E4958" s="1127"/>
      <c r="F4958" s="1127"/>
      <c r="G4958" s="1127"/>
    </row>
    <row r="4959" spans="5:7" ht="12.75">
      <c r="E4959" s="1127"/>
      <c r="F4959" s="1127"/>
      <c r="G4959" s="1127"/>
    </row>
    <row r="4960" spans="5:7" ht="12.75">
      <c r="E4960" s="1127"/>
      <c r="F4960" s="1127"/>
      <c r="G4960" s="1127"/>
    </row>
    <row r="4961" spans="5:7" ht="12.75">
      <c r="E4961" s="1127"/>
      <c r="F4961" s="1127"/>
      <c r="G4961" s="1127"/>
    </row>
    <row r="4962" spans="5:7" ht="12.75">
      <c r="E4962" s="1127"/>
      <c r="F4962" s="1127"/>
      <c r="G4962" s="1127"/>
    </row>
    <row r="4963" spans="5:7" ht="12.75">
      <c r="E4963" s="1127"/>
      <c r="F4963" s="1127"/>
      <c r="G4963" s="1127"/>
    </row>
    <row r="4964" spans="5:7" ht="12.75">
      <c r="E4964" s="1127"/>
      <c r="F4964" s="1127"/>
      <c r="G4964" s="1127"/>
    </row>
    <row r="4965" spans="5:7" ht="12.75">
      <c r="E4965" s="1127"/>
      <c r="F4965" s="1127"/>
      <c r="G4965" s="1127"/>
    </row>
    <row r="4966" spans="5:7" ht="12.75">
      <c r="E4966" s="1127"/>
      <c r="F4966" s="1127"/>
      <c r="G4966" s="1127"/>
    </row>
    <row r="4967" spans="5:7" ht="12.75">
      <c r="E4967" s="1127"/>
      <c r="F4967" s="1127"/>
      <c r="G4967" s="1127"/>
    </row>
    <row r="4968" spans="5:7" ht="12.75">
      <c r="E4968" s="1127"/>
      <c r="F4968" s="1127"/>
      <c r="G4968" s="1127"/>
    </row>
    <row r="4969" spans="5:7" ht="12.75">
      <c r="E4969" s="1127"/>
      <c r="F4969" s="1127"/>
      <c r="G4969" s="1127"/>
    </row>
    <row r="4970" spans="5:7" ht="12.75">
      <c r="E4970" s="1127"/>
      <c r="F4970" s="1127"/>
      <c r="G4970" s="1127"/>
    </row>
    <row r="4971" spans="5:7" ht="12.75">
      <c r="E4971" s="1127"/>
      <c r="F4971" s="1127"/>
      <c r="G4971" s="1127"/>
    </row>
    <row r="4972" spans="5:7" ht="12.75">
      <c r="E4972" s="1127"/>
      <c r="F4972" s="1127"/>
      <c r="G4972" s="1127"/>
    </row>
    <row r="4973" spans="5:7" ht="12.75">
      <c r="E4973" s="1127"/>
      <c r="F4973" s="1127"/>
      <c r="G4973" s="1127"/>
    </row>
    <row r="4974" spans="5:7" ht="12.75">
      <c r="E4974" s="1127"/>
      <c r="F4974" s="1127"/>
      <c r="G4974" s="1127"/>
    </row>
    <row r="4975" spans="5:7" ht="12.75">
      <c r="E4975" s="1127"/>
      <c r="F4975" s="1127"/>
      <c r="G4975" s="1127"/>
    </row>
    <row r="4976" spans="5:7" ht="12.75">
      <c r="E4976" s="1127"/>
      <c r="F4976" s="1127"/>
      <c r="G4976" s="1127"/>
    </row>
    <row r="4977" spans="5:7" ht="12.75">
      <c r="E4977" s="1127"/>
      <c r="F4977" s="1127"/>
      <c r="G4977" s="1127"/>
    </row>
    <row r="4978" spans="5:7" ht="12.75">
      <c r="E4978" s="1127"/>
      <c r="F4978" s="1127"/>
      <c r="G4978" s="1127"/>
    </row>
    <row r="4979" spans="5:7" ht="12.75">
      <c r="E4979" s="1127"/>
      <c r="F4979" s="1127"/>
      <c r="G4979" s="1127"/>
    </row>
    <row r="4980" spans="5:7" ht="12.75">
      <c r="E4980" s="1127"/>
      <c r="F4980" s="1127"/>
      <c r="G4980" s="1127"/>
    </row>
    <row r="4981" spans="5:7" ht="12.75">
      <c r="E4981" s="1127"/>
      <c r="F4981" s="1127"/>
      <c r="G4981" s="1127"/>
    </row>
    <row r="4982" spans="5:7" ht="12.75">
      <c r="E4982" s="1127"/>
      <c r="F4982" s="1127"/>
      <c r="G4982" s="1127"/>
    </row>
    <row r="4983" spans="5:7" ht="12.75">
      <c r="E4983" s="1127"/>
      <c r="F4983" s="1127"/>
      <c r="G4983" s="1127"/>
    </row>
    <row r="4984" spans="5:7" ht="12.75">
      <c r="E4984" s="1127"/>
      <c r="F4984" s="1127"/>
      <c r="G4984" s="1127"/>
    </row>
    <row r="4985" spans="5:7" ht="12.75">
      <c r="E4985" s="1127"/>
      <c r="F4985" s="1127"/>
      <c r="G4985" s="1127"/>
    </row>
    <row r="4986" spans="5:7" ht="12.75">
      <c r="E4986" s="1127"/>
      <c r="F4986" s="1127"/>
      <c r="G4986" s="1127"/>
    </row>
    <row r="4987" spans="5:7" ht="12.75">
      <c r="E4987" s="1127"/>
      <c r="F4987" s="1127"/>
      <c r="G4987" s="1127"/>
    </row>
    <row r="4988" spans="5:7" ht="12.75">
      <c r="E4988" s="1127"/>
      <c r="F4988" s="1127"/>
      <c r="G4988" s="1127"/>
    </row>
    <row r="4989" spans="5:7" ht="12.75">
      <c r="E4989" s="1127"/>
      <c r="F4989" s="1127"/>
      <c r="G4989" s="1127"/>
    </row>
    <row r="4990" spans="5:7" ht="12.75">
      <c r="E4990" s="1127"/>
      <c r="F4990" s="1127"/>
      <c r="G4990" s="1127"/>
    </row>
    <row r="4991" spans="5:7" ht="12.75">
      <c r="E4991" s="1127"/>
      <c r="F4991" s="1127"/>
      <c r="G4991" s="1127"/>
    </row>
    <row r="4992" spans="5:7" ht="12.75">
      <c r="E4992" s="1127"/>
      <c r="F4992" s="1127"/>
      <c r="G4992" s="1127"/>
    </row>
    <row r="4993" spans="5:7" ht="12.75">
      <c r="E4993" s="1127"/>
      <c r="F4993" s="1127"/>
      <c r="G4993" s="1127"/>
    </row>
    <row r="4994" spans="5:7" ht="12.75">
      <c r="E4994" s="1127"/>
      <c r="F4994" s="1127"/>
      <c r="G4994" s="1127"/>
    </row>
    <row r="4995" spans="5:7" ht="12.75">
      <c r="E4995" s="1127"/>
      <c r="F4995" s="1127"/>
      <c r="G4995" s="1127"/>
    </row>
    <row r="4996" spans="5:7" ht="12.75">
      <c r="E4996" s="1127"/>
      <c r="F4996" s="1127"/>
      <c r="G4996" s="1127"/>
    </row>
    <row r="4997" spans="5:7" ht="12.75">
      <c r="E4997" s="1127"/>
      <c r="F4997" s="1127"/>
      <c r="G4997" s="1127"/>
    </row>
    <row r="4998" spans="5:7" ht="12.75">
      <c r="E4998" s="1127"/>
      <c r="F4998" s="1127"/>
      <c r="G4998" s="1127"/>
    </row>
    <row r="4999" spans="5:7" ht="12.75">
      <c r="E4999" s="1127"/>
      <c r="F4999" s="1127"/>
      <c r="G4999" s="1127"/>
    </row>
    <row r="5000" spans="5:7" ht="12.75">
      <c r="E5000" s="1127"/>
      <c r="F5000" s="1127"/>
      <c r="G5000" s="1127"/>
    </row>
    <row r="5001" spans="5:7" ht="12.75">
      <c r="E5001" s="1127"/>
      <c r="F5001" s="1127"/>
      <c r="G5001" s="1127"/>
    </row>
    <row r="5002" spans="5:7" ht="12.75">
      <c r="E5002" s="1127"/>
      <c r="F5002" s="1127"/>
      <c r="G5002" s="1127"/>
    </row>
    <row r="5003" spans="5:7" ht="12.75">
      <c r="E5003" s="1127"/>
      <c r="F5003" s="1127"/>
      <c r="G5003" s="1127"/>
    </row>
    <row r="5004" spans="5:7" ht="12.75">
      <c r="E5004" s="1127"/>
      <c r="F5004" s="1127"/>
      <c r="G5004" s="1127"/>
    </row>
    <row r="5005" spans="5:7" ht="12.75">
      <c r="E5005" s="1127"/>
      <c r="F5005" s="1127"/>
      <c r="G5005" s="1127"/>
    </row>
    <row r="5006" spans="5:7" ht="12.75">
      <c r="E5006" s="1127"/>
      <c r="F5006" s="1127"/>
      <c r="G5006" s="1127"/>
    </row>
    <row r="5007" spans="5:7" ht="12.75">
      <c r="E5007" s="1127"/>
      <c r="F5007" s="1127"/>
      <c r="G5007" s="1127"/>
    </row>
    <row r="5008" spans="5:7" ht="12.75">
      <c r="E5008" s="1127"/>
      <c r="F5008" s="1127"/>
      <c r="G5008" s="1127"/>
    </row>
    <row r="5009" spans="5:7" ht="12.75">
      <c r="E5009" s="1127"/>
      <c r="F5009" s="1127"/>
      <c r="G5009" s="1127"/>
    </row>
    <row r="5010" spans="5:7" ht="12.75">
      <c r="E5010" s="1127"/>
      <c r="F5010" s="1127"/>
      <c r="G5010" s="1127"/>
    </row>
    <row r="5011" spans="5:7" ht="12.75">
      <c r="E5011" s="1127"/>
      <c r="F5011" s="1127"/>
      <c r="G5011" s="1127"/>
    </row>
    <row r="5012" spans="5:7" ht="12.75">
      <c r="E5012" s="1127"/>
      <c r="F5012" s="1127"/>
      <c r="G5012" s="1127"/>
    </row>
    <row r="5013" spans="5:7" ht="12.75">
      <c r="E5013" s="1127"/>
      <c r="F5013" s="1127"/>
      <c r="G5013" s="1127"/>
    </row>
    <row r="5014" spans="5:7" ht="12.75">
      <c r="E5014" s="1127"/>
      <c r="F5014" s="1127"/>
      <c r="G5014" s="1127"/>
    </row>
    <row r="5015" spans="5:7" ht="12.75">
      <c r="E5015" s="1127"/>
      <c r="F5015" s="1127"/>
      <c r="G5015" s="1127"/>
    </row>
    <row r="5016" spans="5:7" ht="12.75">
      <c r="E5016" s="1127"/>
      <c r="F5016" s="1127"/>
      <c r="G5016" s="1127"/>
    </row>
    <row r="5017" spans="5:7" ht="12.75">
      <c r="E5017" s="1127"/>
      <c r="F5017" s="1127"/>
      <c r="G5017" s="1127"/>
    </row>
    <row r="5018" spans="5:7" ht="12.75">
      <c r="E5018" s="1127"/>
      <c r="F5018" s="1127"/>
      <c r="G5018" s="1127"/>
    </row>
    <row r="5019" spans="5:7" ht="12.75">
      <c r="E5019" s="1127"/>
      <c r="F5019" s="1127"/>
      <c r="G5019" s="1127"/>
    </row>
    <row r="5020" spans="5:7" ht="12.75">
      <c r="E5020" s="1127"/>
      <c r="F5020" s="1127"/>
      <c r="G5020" s="1127"/>
    </row>
    <row r="5021" spans="5:7" ht="12.75">
      <c r="E5021" s="1127"/>
      <c r="F5021" s="1127"/>
      <c r="G5021" s="1127"/>
    </row>
    <row r="5022" spans="5:7" ht="12.75">
      <c r="E5022" s="1127"/>
      <c r="F5022" s="1127"/>
      <c r="G5022" s="1127"/>
    </row>
    <row r="5023" spans="5:7" ht="12.75">
      <c r="E5023" s="1127"/>
      <c r="F5023" s="1127"/>
      <c r="G5023" s="1127"/>
    </row>
    <row r="5024" spans="5:7" ht="12.75">
      <c r="E5024" s="1127"/>
      <c r="F5024" s="1127"/>
      <c r="G5024" s="1127"/>
    </row>
    <row r="5025" spans="5:7" ht="12.75">
      <c r="E5025" s="1127"/>
      <c r="F5025" s="1127"/>
      <c r="G5025" s="1127"/>
    </row>
    <row r="5026" spans="5:7" ht="12.75">
      <c r="E5026" s="1127"/>
      <c r="F5026" s="1127"/>
      <c r="G5026" s="1127"/>
    </row>
    <row r="5027" spans="5:7" ht="12.75">
      <c r="E5027" s="1127"/>
      <c r="F5027" s="1127"/>
      <c r="G5027" s="1127"/>
    </row>
    <row r="5028" spans="5:7" ht="12.75">
      <c r="E5028" s="1127"/>
      <c r="F5028" s="1127"/>
      <c r="G5028" s="1127"/>
    </row>
    <row r="5029" spans="5:7" ht="12.75">
      <c r="E5029" s="1127"/>
      <c r="F5029" s="1127"/>
      <c r="G5029" s="1127"/>
    </row>
    <row r="5030" spans="5:7" ht="12.75">
      <c r="E5030" s="1127"/>
      <c r="F5030" s="1127"/>
      <c r="G5030" s="1127"/>
    </row>
    <row r="5031" spans="5:7" ht="12.75">
      <c r="E5031" s="1127"/>
      <c r="F5031" s="1127"/>
      <c r="G5031" s="1127"/>
    </row>
    <row r="5032" spans="5:7" ht="12.75">
      <c r="E5032" s="1127"/>
      <c r="F5032" s="1127"/>
      <c r="G5032" s="1127"/>
    </row>
    <row r="5033" spans="5:7" ht="12.75">
      <c r="E5033" s="1127"/>
      <c r="F5033" s="1127"/>
      <c r="G5033" s="1127"/>
    </row>
    <row r="5034" spans="5:7" ht="12.75">
      <c r="E5034" s="1127"/>
      <c r="F5034" s="1127"/>
      <c r="G5034" s="1127"/>
    </row>
    <row r="5035" spans="5:7" ht="12.75">
      <c r="E5035" s="1127"/>
      <c r="F5035" s="1127"/>
      <c r="G5035" s="1127"/>
    </row>
    <row r="5036" spans="5:7" ht="12.75">
      <c r="E5036" s="1127"/>
      <c r="F5036" s="1127"/>
      <c r="G5036" s="1127"/>
    </row>
    <row r="5037" spans="5:7" ht="12.75">
      <c r="E5037" s="1127"/>
      <c r="F5037" s="1127"/>
      <c r="G5037" s="1127"/>
    </row>
    <row r="5038" spans="5:7" ht="12.75">
      <c r="E5038" s="1127"/>
      <c r="F5038" s="1127"/>
      <c r="G5038" s="1127"/>
    </row>
    <row r="5039" spans="5:7" ht="12.75">
      <c r="E5039" s="1127"/>
      <c r="F5039" s="1127"/>
      <c r="G5039" s="1127"/>
    </row>
    <row r="5040" spans="5:7" ht="12.75">
      <c r="E5040" s="1127"/>
      <c r="F5040" s="1127"/>
      <c r="G5040" s="1127"/>
    </row>
    <row r="5041" spans="5:7" ht="12.75">
      <c r="E5041" s="1127"/>
      <c r="F5041" s="1127"/>
      <c r="G5041" s="1127"/>
    </row>
    <row r="5042" spans="5:7" ht="12.75">
      <c r="E5042" s="1127"/>
      <c r="F5042" s="1127"/>
      <c r="G5042" s="1127"/>
    </row>
    <row r="5043" spans="5:7" ht="12.75">
      <c r="E5043" s="1127"/>
      <c r="F5043" s="1127"/>
      <c r="G5043" s="1127"/>
    </row>
    <row r="5044" spans="5:7" ht="12.75">
      <c r="E5044" s="1127"/>
      <c r="F5044" s="1127"/>
      <c r="G5044" s="1127"/>
    </row>
    <row r="5045" spans="5:7" ht="12.75">
      <c r="E5045" s="1127"/>
      <c r="F5045" s="1127"/>
      <c r="G5045" s="1127"/>
    </row>
    <row r="5046" spans="5:7" ht="12.75">
      <c r="E5046" s="1127"/>
      <c r="F5046" s="1127"/>
      <c r="G5046" s="1127"/>
    </row>
    <row r="5047" spans="5:7" ht="12.75">
      <c r="E5047" s="1127"/>
      <c r="F5047" s="1127"/>
      <c r="G5047" s="1127"/>
    </row>
    <row r="5048" spans="5:7" ht="12.75">
      <c r="E5048" s="1127"/>
      <c r="F5048" s="1127"/>
      <c r="G5048" s="1127"/>
    </row>
    <row r="5049" spans="5:7" ht="12.75">
      <c r="E5049" s="1127"/>
      <c r="F5049" s="1127"/>
      <c r="G5049" s="1127"/>
    </row>
    <row r="5050" spans="5:7" ht="12.75">
      <c r="E5050" s="1127"/>
      <c r="F5050" s="1127"/>
      <c r="G5050" s="1127"/>
    </row>
    <row r="5051" spans="5:7" ht="12.75">
      <c r="E5051" s="1127"/>
      <c r="F5051" s="1127"/>
      <c r="G5051" s="1127"/>
    </row>
    <row r="5052" spans="5:7" ht="12.75">
      <c r="E5052" s="1127"/>
      <c r="F5052" s="1127"/>
      <c r="G5052" s="1127"/>
    </row>
    <row r="5053" spans="5:7" ht="12.75">
      <c r="E5053" s="1127"/>
      <c r="F5053" s="1127"/>
      <c r="G5053" s="1127"/>
    </row>
    <row r="5054" spans="5:7" ht="12.75">
      <c r="E5054" s="1127"/>
      <c r="F5054" s="1127"/>
      <c r="G5054" s="1127"/>
    </row>
    <row r="5055" spans="5:7" ht="12.75">
      <c r="E5055" s="1127"/>
      <c r="F5055" s="1127"/>
      <c r="G5055" s="1127"/>
    </row>
    <row r="5056" spans="5:7" ht="12.75">
      <c r="E5056" s="1127"/>
      <c r="F5056" s="1127"/>
      <c r="G5056" s="1127"/>
    </row>
    <row r="5057" spans="5:7" ht="12.75">
      <c r="E5057" s="1127"/>
      <c r="F5057" s="1127"/>
      <c r="G5057" s="1127"/>
    </row>
    <row r="5058" spans="5:7" ht="12.75">
      <c r="E5058" s="1127"/>
      <c r="F5058" s="1127"/>
      <c r="G5058" s="1127"/>
    </row>
    <row r="5059" spans="5:7" ht="12.75">
      <c r="E5059" s="1127"/>
      <c r="F5059" s="1127"/>
      <c r="G5059" s="1127"/>
    </row>
    <row r="5060" spans="5:7" ht="12.75">
      <c r="E5060" s="1127"/>
      <c r="F5060" s="1127"/>
      <c r="G5060" s="1127"/>
    </row>
    <row r="5061" spans="5:7" ht="12.75">
      <c r="E5061" s="1127"/>
      <c r="F5061" s="1127"/>
      <c r="G5061" s="1127"/>
    </row>
    <row r="5062" spans="5:7" ht="12.75">
      <c r="E5062" s="1127"/>
      <c r="F5062" s="1127"/>
      <c r="G5062" s="1127"/>
    </row>
    <row r="5063" spans="5:7" ht="12.75">
      <c r="E5063" s="1127"/>
      <c r="F5063" s="1127"/>
      <c r="G5063" s="1127"/>
    </row>
    <row r="5064" spans="5:7" ht="12.75">
      <c r="E5064" s="1127"/>
      <c r="F5064" s="1127"/>
      <c r="G5064" s="1127"/>
    </row>
    <row r="5065" spans="5:7" ht="12.75">
      <c r="E5065" s="1127"/>
      <c r="F5065" s="1127"/>
      <c r="G5065" s="1127"/>
    </row>
    <row r="5066" spans="5:7" ht="12.75">
      <c r="E5066" s="1127"/>
      <c r="F5066" s="1127"/>
      <c r="G5066" s="1127"/>
    </row>
    <row r="5067" spans="5:7" ht="12.75">
      <c r="E5067" s="1127"/>
      <c r="F5067" s="1127"/>
      <c r="G5067" s="1127"/>
    </row>
    <row r="5068" spans="5:7" ht="12.75">
      <c r="E5068" s="1127"/>
      <c r="F5068" s="1127"/>
      <c r="G5068" s="1127"/>
    </row>
    <row r="5069" spans="5:7" ht="12.75">
      <c r="E5069" s="1127"/>
      <c r="F5069" s="1127"/>
      <c r="G5069" s="1127"/>
    </row>
    <row r="5070" spans="5:7" ht="12.75">
      <c r="E5070" s="1127"/>
      <c r="F5070" s="1127"/>
      <c r="G5070" s="1127"/>
    </row>
    <row r="5071" spans="5:7" ht="12.75">
      <c r="E5071" s="1127"/>
      <c r="F5071" s="1127"/>
      <c r="G5071" s="1127"/>
    </row>
    <row r="5072" spans="5:7" ht="12.75">
      <c r="E5072" s="1127"/>
      <c r="F5072" s="1127"/>
      <c r="G5072" s="1127"/>
    </row>
    <row r="5073" spans="5:7" ht="12.75">
      <c r="E5073" s="1127"/>
      <c r="F5073" s="1127"/>
      <c r="G5073" s="1127"/>
    </row>
    <row r="5074" spans="5:7" ht="12.75">
      <c r="E5074" s="1127"/>
      <c r="F5074" s="1127"/>
      <c r="G5074" s="1127"/>
    </row>
    <row r="5075" spans="5:7" ht="12.75">
      <c r="E5075" s="1127"/>
      <c r="F5075" s="1127"/>
      <c r="G5075" s="1127"/>
    </row>
    <row r="5076" spans="5:7" ht="12.75">
      <c r="E5076" s="1127"/>
      <c r="F5076" s="1127"/>
      <c r="G5076" s="1127"/>
    </row>
    <row r="5077" spans="5:7" ht="12.75">
      <c r="E5077" s="1127"/>
      <c r="F5077" s="1127"/>
      <c r="G5077" s="1127"/>
    </row>
    <row r="5078" spans="5:7" ht="12.75">
      <c r="E5078" s="1127"/>
      <c r="F5078" s="1127"/>
      <c r="G5078" s="1127"/>
    </row>
    <row r="5079" spans="5:7" ht="12.75">
      <c r="E5079" s="1127"/>
      <c r="F5079" s="1127"/>
      <c r="G5079" s="1127"/>
    </row>
    <row r="5080" spans="5:7" ht="12.75">
      <c r="E5080" s="1127"/>
      <c r="F5080" s="1127"/>
      <c r="G5080" s="1127"/>
    </row>
    <row r="5081" spans="5:7" ht="12.75">
      <c r="E5081" s="1127"/>
      <c r="F5081" s="1127"/>
      <c r="G5081" s="1127"/>
    </row>
    <row r="5082" spans="5:7" ht="12.75">
      <c r="E5082" s="1127"/>
      <c r="F5082" s="1127"/>
      <c r="G5082" s="1127"/>
    </row>
    <row r="5083" spans="5:7" ht="12.75">
      <c r="E5083" s="1127"/>
      <c r="F5083" s="1127"/>
      <c r="G5083" s="1127"/>
    </row>
    <row r="5084" spans="5:7" ht="12.75">
      <c r="E5084" s="1127"/>
      <c r="F5084" s="1127"/>
      <c r="G5084" s="1127"/>
    </row>
    <row r="5085" spans="5:7" ht="12.75">
      <c r="E5085" s="1127"/>
      <c r="F5085" s="1127"/>
      <c r="G5085" s="1127"/>
    </row>
    <row r="5086" spans="5:7" ht="12.75">
      <c r="E5086" s="1127"/>
      <c r="F5086" s="1127"/>
      <c r="G5086" s="1127"/>
    </row>
    <row r="5087" spans="5:7" ht="12.75">
      <c r="E5087" s="1127"/>
      <c r="F5087" s="1127"/>
      <c r="G5087" s="1127"/>
    </row>
    <row r="5088" spans="5:7" ht="12.75">
      <c r="E5088" s="1127"/>
      <c r="F5088" s="1127"/>
      <c r="G5088" s="1127"/>
    </row>
    <row r="5089" spans="5:7" ht="12.75">
      <c r="E5089" s="1127"/>
      <c r="F5089" s="1127"/>
      <c r="G5089" s="1127"/>
    </row>
    <row r="5090" spans="5:7" ht="12.75">
      <c r="E5090" s="1127"/>
      <c r="F5090" s="1127"/>
      <c r="G5090" s="1127"/>
    </row>
    <row r="5091" spans="5:7" ht="12.75">
      <c r="E5091" s="1127"/>
      <c r="F5091" s="1127"/>
      <c r="G5091" s="1127"/>
    </row>
    <row r="5092" spans="5:7" ht="12.75">
      <c r="E5092" s="1127"/>
      <c r="F5092" s="1127"/>
      <c r="G5092" s="1127"/>
    </row>
    <row r="5093" spans="5:7" ht="12.75">
      <c r="E5093" s="1127"/>
      <c r="F5093" s="1127"/>
      <c r="G5093" s="1127"/>
    </row>
    <row r="5094" spans="5:7" ht="12.75">
      <c r="E5094" s="1127"/>
      <c r="F5094" s="1127"/>
      <c r="G5094" s="1127"/>
    </row>
    <row r="5095" spans="5:7" ht="12.75">
      <c r="E5095" s="1127"/>
      <c r="F5095" s="1127"/>
      <c r="G5095" s="1127"/>
    </row>
    <row r="5096" spans="5:7" ht="12.75">
      <c r="E5096" s="1127"/>
      <c r="F5096" s="1127"/>
      <c r="G5096" s="1127"/>
    </row>
    <row r="5097" spans="5:7" ht="12.75">
      <c r="E5097" s="1127"/>
      <c r="F5097" s="1127"/>
      <c r="G5097" s="1127"/>
    </row>
    <row r="5098" spans="5:7" ht="12.75">
      <c r="E5098" s="1127"/>
      <c r="F5098" s="1127"/>
      <c r="G5098" s="1127"/>
    </row>
    <row r="5099" spans="5:7" ht="12.75">
      <c r="E5099" s="1127"/>
      <c r="F5099" s="1127"/>
      <c r="G5099" s="1127"/>
    </row>
    <row r="5100" spans="5:7" ht="12.75">
      <c r="E5100" s="1127"/>
      <c r="F5100" s="1127"/>
      <c r="G5100" s="1127"/>
    </row>
    <row r="5101" spans="5:7" ht="12.75">
      <c r="E5101" s="1127"/>
      <c r="F5101" s="1127"/>
      <c r="G5101" s="1127"/>
    </row>
    <row r="5102" spans="5:7" ht="12.75">
      <c r="E5102" s="1127"/>
      <c r="F5102" s="1127"/>
      <c r="G5102" s="1127"/>
    </row>
    <row r="5103" spans="5:7" ht="12.75">
      <c r="E5103" s="1127"/>
      <c r="F5103" s="1127"/>
      <c r="G5103" s="1127"/>
    </row>
    <row r="5104" spans="5:7" ht="12.75">
      <c r="E5104" s="1127"/>
      <c r="F5104" s="1127"/>
      <c r="G5104" s="1127"/>
    </row>
    <row r="5105" spans="5:7" ht="12.75">
      <c r="E5105" s="1127"/>
      <c r="F5105" s="1127"/>
      <c r="G5105" s="1127"/>
    </row>
    <row r="5106" spans="5:7" ht="12.75">
      <c r="E5106" s="1127"/>
      <c r="F5106" s="1127"/>
      <c r="G5106" s="1127"/>
    </row>
    <row r="5107" spans="5:7" ht="12.75">
      <c r="E5107" s="1127"/>
      <c r="F5107" s="1127"/>
      <c r="G5107" s="1127"/>
    </row>
    <row r="5108" spans="5:7" ht="12.75">
      <c r="E5108" s="1127"/>
      <c r="F5108" s="1127"/>
      <c r="G5108" s="1127"/>
    </row>
    <row r="5109" spans="5:7" ht="12.75">
      <c r="E5109" s="1127"/>
      <c r="F5109" s="1127"/>
      <c r="G5109" s="1127"/>
    </row>
    <row r="5110" spans="5:7" ht="12.75">
      <c r="E5110" s="1127"/>
      <c r="F5110" s="1127"/>
      <c r="G5110" s="1127"/>
    </row>
    <row r="5111" spans="5:7" ht="12.75">
      <c r="E5111" s="1127"/>
      <c r="F5111" s="1127"/>
      <c r="G5111" s="1127"/>
    </row>
    <row r="5112" spans="5:7" ht="12.75">
      <c r="E5112" s="1127"/>
      <c r="F5112" s="1127"/>
      <c r="G5112" s="1127"/>
    </row>
    <row r="5113" spans="5:7" ht="12.75">
      <c r="E5113" s="1127"/>
      <c r="F5113" s="1127"/>
      <c r="G5113" s="1127"/>
    </row>
    <row r="5114" spans="5:7" ht="12.75">
      <c r="E5114" s="1127"/>
      <c r="F5114" s="1127"/>
      <c r="G5114" s="1127"/>
    </row>
    <row r="5115" spans="5:7" ht="12.75">
      <c r="E5115" s="1127"/>
      <c r="F5115" s="1127"/>
      <c r="G5115" s="1127"/>
    </row>
    <row r="5116" spans="5:7" ht="12.75">
      <c r="E5116" s="1127"/>
      <c r="F5116" s="1127"/>
      <c r="G5116" s="1127"/>
    </row>
    <row r="5117" spans="5:7" ht="12.75">
      <c r="E5117" s="1127"/>
      <c r="F5117" s="1127"/>
      <c r="G5117" s="1127"/>
    </row>
    <row r="5118" spans="5:7" ht="12.75">
      <c r="E5118" s="1127"/>
      <c r="F5118" s="1127"/>
      <c r="G5118" s="1127"/>
    </row>
    <row r="5119" spans="5:7" ht="12.75">
      <c r="E5119" s="1127"/>
      <c r="F5119" s="1127"/>
      <c r="G5119" s="1127"/>
    </row>
    <row r="5120" spans="5:7" ht="12.75">
      <c r="E5120" s="1127"/>
      <c r="F5120" s="1127"/>
      <c r="G5120" s="1127"/>
    </row>
    <row r="5121" spans="5:7" ht="12.75">
      <c r="E5121" s="1127"/>
      <c r="F5121" s="1127"/>
      <c r="G5121" s="1127"/>
    </row>
    <row r="5122" spans="5:7" ht="12.75">
      <c r="E5122" s="1127"/>
      <c r="F5122" s="1127"/>
      <c r="G5122" s="1127"/>
    </row>
    <row r="5123" spans="5:7" ht="12.75">
      <c r="E5123" s="1127"/>
      <c r="F5123" s="1127"/>
      <c r="G5123" s="1127"/>
    </row>
    <row r="5124" spans="5:7" ht="12.75">
      <c r="E5124" s="1127"/>
      <c r="F5124" s="1127"/>
      <c r="G5124" s="1127"/>
    </row>
    <row r="5125" spans="5:7" ht="12.75">
      <c r="E5125" s="1127"/>
      <c r="F5125" s="1127"/>
      <c r="G5125" s="1127"/>
    </row>
    <row r="5126" spans="5:7" ht="12.75">
      <c r="E5126" s="1127"/>
      <c r="F5126" s="1127"/>
      <c r="G5126" s="1127"/>
    </row>
    <row r="5127" spans="5:7" ht="12.75">
      <c r="E5127" s="1127"/>
      <c r="F5127" s="1127"/>
      <c r="G5127" s="1127"/>
    </row>
    <row r="5128" spans="5:7" ht="12.75">
      <c r="E5128" s="1127"/>
      <c r="F5128" s="1127"/>
      <c r="G5128" s="1127"/>
    </row>
    <row r="5129" spans="5:7" ht="12.75">
      <c r="E5129" s="1127"/>
      <c r="F5129" s="1127"/>
      <c r="G5129" s="1127"/>
    </row>
    <row r="5130" spans="5:7" ht="12.75">
      <c r="E5130" s="1127"/>
      <c r="F5130" s="1127"/>
      <c r="G5130" s="1127"/>
    </row>
    <row r="5131" spans="5:7" ht="12.75">
      <c r="E5131" s="1127"/>
      <c r="F5131" s="1127"/>
      <c r="G5131" s="1127"/>
    </row>
    <row r="5132" spans="5:7" ht="12.75">
      <c r="E5132" s="1127"/>
      <c r="F5132" s="1127"/>
      <c r="G5132" s="1127"/>
    </row>
    <row r="5133" spans="5:7" ht="12.75">
      <c r="E5133" s="1127"/>
      <c r="F5133" s="1127"/>
      <c r="G5133" s="1127"/>
    </row>
    <row r="5134" spans="5:7" ht="12.75">
      <c r="E5134" s="1127"/>
      <c r="F5134" s="1127"/>
      <c r="G5134" s="1127"/>
    </row>
    <row r="5135" spans="5:7" ht="12.75">
      <c r="E5135" s="1127"/>
      <c r="F5135" s="1127"/>
      <c r="G5135" s="1127"/>
    </row>
    <row r="5136" spans="5:7" ht="12.75">
      <c r="E5136" s="1127"/>
      <c r="F5136" s="1127"/>
      <c r="G5136" s="1127"/>
    </row>
    <row r="5137" spans="5:7" ht="12.75">
      <c r="E5137" s="1127"/>
      <c r="F5137" s="1127"/>
      <c r="G5137" s="1127"/>
    </row>
    <row r="5138" spans="5:7" ht="12.75">
      <c r="E5138" s="1127"/>
      <c r="F5138" s="1127"/>
      <c r="G5138" s="1127"/>
    </row>
    <row r="5139" spans="5:7" ht="12.75">
      <c r="E5139" s="1127"/>
      <c r="F5139" s="1127"/>
      <c r="G5139" s="1127"/>
    </row>
    <row r="5140" spans="5:7" ht="12.75">
      <c r="E5140" s="1127"/>
      <c r="F5140" s="1127"/>
      <c r="G5140" s="1127"/>
    </row>
    <row r="5141" spans="5:7" ht="12.75">
      <c r="E5141" s="1127"/>
      <c r="F5141" s="1127"/>
      <c r="G5141" s="1127"/>
    </row>
    <row r="5142" spans="5:7" ht="12.75">
      <c r="E5142" s="1127"/>
      <c r="F5142" s="1127"/>
      <c r="G5142" s="1127"/>
    </row>
    <row r="5143" spans="5:7" ht="12.75">
      <c r="E5143" s="1127"/>
      <c r="F5143" s="1127"/>
      <c r="G5143" s="1127"/>
    </row>
    <row r="5144" spans="5:7" ht="12.75">
      <c r="E5144" s="1127"/>
      <c r="F5144" s="1127"/>
      <c r="G5144" s="1127"/>
    </row>
    <row r="5145" spans="5:7" ht="12.75">
      <c r="E5145" s="1127"/>
      <c r="F5145" s="1127"/>
      <c r="G5145" s="1127"/>
    </row>
    <row r="5146" spans="5:7" ht="12.75">
      <c r="E5146" s="1127"/>
      <c r="F5146" s="1127"/>
      <c r="G5146" s="1127"/>
    </row>
    <row r="5147" spans="5:7" ht="12.75">
      <c r="E5147" s="1127"/>
      <c r="F5147" s="1127"/>
      <c r="G5147" s="1127"/>
    </row>
    <row r="5148" spans="5:7" ht="12.75">
      <c r="E5148" s="1127"/>
      <c r="F5148" s="1127"/>
      <c r="G5148" s="1127"/>
    </row>
    <row r="5149" spans="5:7" ht="12.75">
      <c r="E5149" s="1127"/>
      <c r="F5149" s="1127"/>
      <c r="G5149" s="1127"/>
    </row>
    <row r="5150" spans="5:7" ht="12.75">
      <c r="E5150" s="1127"/>
      <c r="F5150" s="1127"/>
      <c r="G5150" s="1127"/>
    </row>
    <row r="5151" spans="5:7" ht="12.75">
      <c r="E5151" s="1127"/>
      <c r="F5151" s="1127"/>
      <c r="G5151" s="1127"/>
    </row>
    <row r="5152" spans="5:7" ht="12.75">
      <c r="E5152" s="1127"/>
      <c r="F5152" s="1127"/>
      <c r="G5152" s="1127"/>
    </row>
    <row r="5153" spans="5:7" ht="12.75">
      <c r="E5153" s="1127"/>
      <c r="F5153" s="1127"/>
      <c r="G5153" s="1127"/>
    </row>
    <row r="5154" spans="5:7" ht="12.75">
      <c r="E5154" s="1127"/>
      <c r="F5154" s="1127"/>
      <c r="G5154" s="1127"/>
    </row>
    <row r="5155" spans="5:7" ht="12.75">
      <c r="E5155" s="1127"/>
      <c r="F5155" s="1127"/>
      <c r="G5155" s="1127"/>
    </row>
    <row r="5156" spans="5:7" ht="12.75">
      <c r="E5156" s="1127"/>
      <c r="F5156" s="1127"/>
      <c r="G5156" s="1127"/>
    </row>
    <row r="5157" spans="5:7" ht="12.75">
      <c r="E5157" s="1127"/>
      <c r="F5157" s="1127"/>
      <c r="G5157" s="1127"/>
    </row>
    <row r="5158" spans="5:7" ht="12.75">
      <c r="E5158" s="1127"/>
      <c r="F5158" s="1127"/>
      <c r="G5158" s="1127"/>
    </row>
    <row r="5159" spans="5:7" ht="12.75">
      <c r="E5159" s="1127"/>
      <c r="F5159" s="1127"/>
      <c r="G5159" s="1127"/>
    </row>
    <row r="5160" spans="5:7" ht="12.75">
      <c r="E5160" s="1127"/>
      <c r="F5160" s="1127"/>
      <c r="G5160" s="1127"/>
    </row>
    <row r="5161" spans="5:7" ht="12.75">
      <c r="E5161" s="1127"/>
      <c r="F5161" s="1127"/>
      <c r="G5161" s="1127"/>
    </row>
    <row r="5162" spans="5:7" ht="12.75">
      <c r="E5162" s="1127"/>
      <c r="F5162" s="1127"/>
      <c r="G5162" s="1127"/>
    </row>
    <row r="5163" spans="5:7" ht="12.75">
      <c r="E5163" s="1127"/>
      <c r="F5163" s="1127"/>
      <c r="G5163" s="1127"/>
    </row>
    <row r="5164" spans="5:7" ht="12.75">
      <c r="E5164" s="1127"/>
      <c r="F5164" s="1127"/>
      <c r="G5164" s="1127"/>
    </row>
    <row r="5165" spans="5:7" ht="12.75">
      <c r="E5165" s="1127"/>
      <c r="F5165" s="1127"/>
      <c r="G5165" s="1127"/>
    </row>
    <row r="5166" spans="5:7" ht="12.75">
      <c r="E5166" s="1127"/>
      <c r="F5166" s="1127"/>
      <c r="G5166" s="1127"/>
    </row>
    <row r="5167" spans="5:7" ht="12.75">
      <c r="E5167" s="1127"/>
      <c r="F5167" s="1127"/>
      <c r="G5167" s="1127"/>
    </row>
    <row r="5168" spans="5:7" ht="12.75">
      <c r="E5168" s="1127"/>
      <c r="F5168" s="1127"/>
      <c r="G5168" s="1127"/>
    </row>
    <row r="5169" spans="5:7" ht="12.75">
      <c r="E5169" s="1127"/>
      <c r="F5169" s="1127"/>
      <c r="G5169" s="1127"/>
    </row>
    <row r="5170" spans="5:7" ht="12.75">
      <c r="E5170" s="1127"/>
      <c r="F5170" s="1127"/>
      <c r="G5170" s="1127"/>
    </row>
    <row r="5171" spans="5:7" ht="12.75">
      <c r="E5171" s="1127"/>
      <c r="F5171" s="1127"/>
      <c r="G5171" s="1127"/>
    </row>
    <row r="5172" spans="5:7" ht="12.75">
      <c r="E5172" s="1127"/>
      <c r="F5172" s="1127"/>
      <c r="G5172" s="1127"/>
    </row>
    <row r="5173" spans="5:7" ht="12.75">
      <c r="E5173" s="1127"/>
      <c r="F5173" s="1127"/>
      <c r="G5173" s="1127"/>
    </row>
    <row r="5174" spans="5:7" ht="12.75">
      <c r="E5174" s="1127"/>
      <c r="F5174" s="1127"/>
      <c r="G5174" s="1127"/>
    </row>
    <row r="5175" spans="5:7" ht="12.75">
      <c r="E5175" s="1127"/>
      <c r="F5175" s="1127"/>
      <c r="G5175" s="1127"/>
    </row>
    <row r="5176" spans="5:7" ht="12.75">
      <c r="E5176" s="1127"/>
      <c r="F5176" s="1127"/>
      <c r="G5176" s="1127"/>
    </row>
    <row r="5177" spans="5:7" ht="12.75">
      <c r="E5177" s="1127"/>
      <c r="F5177" s="1127"/>
      <c r="G5177" s="1127"/>
    </row>
    <row r="5178" spans="5:7" ht="12.75">
      <c r="E5178" s="1127"/>
      <c r="F5178" s="1127"/>
      <c r="G5178" s="1127"/>
    </row>
    <row r="5179" spans="5:7" ht="12.75">
      <c r="E5179" s="1127"/>
      <c r="F5179" s="1127"/>
      <c r="G5179" s="1127"/>
    </row>
    <row r="5180" spans="5:7" ht="12.75">
      <c r="E5180" s="1127"/>
      <c r="F5180" s="1127"/>
      <c r="G5180" s="1127"/>
    </row>
    <row r="5181" spans="5:7" ht="12.75">
      <c r="E5181" s="1127"/>
      <c r="F5181" s="1127"/>
      <c r="G5181" s="1127"/>
    </row>
    <row r="5182" spans="5:7" ht="12.75">
      <c r="E5182" s="1127"/>
      <c r="F5182" s="1127"/>
      <c r="G5182" s="1127"/>
    </row>
    <row r="5183" spans="5:7" ht="12.75">
      <c r="E5183" s="1127"/>
      <c r="F5183" s="1127"/>
      <c r="G5183" s="1127"/>
    </row>
    <row r="5184" spans="5:7" ht="12.75">
      <c r="E5184" s="1127"/>
      <c r="F5184" s="1127"/>
      <c r="G5184" s="1127"/>
    </row>
    <row r="5185" spans="5:7" ht="12.75">
      <c r="E5185" s="1127"/>
      <c r="F5185" s="1127"/>
      <c r="G5185" s="1127"/>
    </row>
    <row r="5186" spans="5:7" ht="12.75">
      <c r="E5186" s="1127"/>
      <c r="F5186" s="1127"/>
      <c r="G5186" s="1127"/>
    </row>
    <row r="5187" spans="5:7" ht="12.75">
      <c r="E5187" s="1127"/>
      <c r="F5187" s="1127"/>
      <c r="G5187" s="1127"/>
    </row>
    <row r="5188" spans="5:7" ht="12.75">
      <c r="E5188" s="1127"/>
      <c r="F5188" s="1127"/>
      <c r="G5188" s="1127"/>
    </row>
    <row r="5189" spans="5:7" ht="12.75">
      <c r="E5189" s="1127"/>
      <c r="F5189" s="1127"/>
      <c r="G5189" s="1127"/>
    </row>
    <row r="5190" spans="5:7" ht="12.75">
      <c r="E5190" s="1127"/>
      <c r="F5190" s="1127"/>
      <c r="G5190" s="1127"/>
    </row>
    <row r="5191" spans="5:7" ht="12.75">
      <c r="E5191" s="1127"/>
      <c r="F5191" s="1127"/>
      <c r="G5191" s="1127"/>
    </row>
    <row r="5192" spans="5:7" ht="12.75">
      <c r="E5192" s="1127"/>
      <c r="F5192" s="1127"/>
      <c r="G5192" s="1127"/>
    </row>
    <row r="5193" spans="5:7" ht="12.75">
      <c r="E5193" s="1127"/>
      <c r="F5193" s="1127"/>
      <c r="G5193" s="1127"/>
    </row>
    <row r="5194" spans="5:7" ht="12.75">
      <c r="E5194" s="1127"/>
      <c r="F5194" s="1127"/>
      <c r="G5194" s="1127"/>
    </row>
    <row r="5195" spans="5:7" ht="12.75">
      <c r="E5195" s="1127"/>
      <c r="F5195" s="1127"/>
      <c r="G5195" s="1127"/>
    </row>
    <row r="5196" spans="5:7" ht="12.75">
      <c r="E5196" s="1127"/>
      <c r="F5196" s="1127"/>
      <c r="G5196" s="1127"/>
    </row>
    <row r="5197" spans="5:7" ht="12.75">
      <c r="E5197" s="1127"/>
      <c r="F5197" s="1127"/>
      <c r="G5197" s="1127"/>
    </row>
    <row r="5198" spans="5:7" ht="12.75">
      <c r="E5198" s="1127"/>
      <c r="F5198" s="1127"/>
      <c r="G5198" s="1127"/>
    </row>
    <row r="5199" spans="5:7" ht="12.75">
      <c r="E5199" s="1127"/>
      <c r="F5199" s="1127"/>
      <c r="G5199" s="1127"/>
    </row>
    <row r="5200" spans="5:7" ht="12.75">
      <c r="E5200" s="1127"/>
      <c r="F5200" s="1127"/>
      <c r="G5200" s="1127"/>
    </row>
    <row r="5201" spans="5:7" ht="12.75">
      <c r="E5201" s="1127"/>
      <c r="F5201" s="1127"/>
      <c r="G5201" s="1127"/>
    </row>
    <row r="5202" spans="5:7" ht="12.75">
      <c r="E5202" s="1127"/>
      <c r="F5202" s="1127"/>
      <c r="G5202" s="1127"/>
    </row>
    <row r="5203" spans="5:7" ht="12.75">
      <c r="E5203" s="1127"/>
      <c r="F5203" s="1127"/>
      <c r="G5203" s="1127"/>
    </row>
    <row r="5204" spans="5:7" ht="12.75">
      <c r="E5204" s="1127"/>
      <c r="F5204" s="1127"/>
      <c r="G5204" s="1127"/>
    </row>
    <row r="5205" spans="5:7" ht="12.75">
      <c r="E5205" s="1127"/>
      <c r="F5205" s="1127"/>
      <c r="G5205" s="1127"/>
    </row>
    <row r="5206" spans="5:7" ht="12.75">
      <c r="E5206" s="1127"/>
      <c r="F5206" s="1127"/>
      <c r="G5206" s="1127"/>
    </row>
    <row r="5207" spans="5:7" ht="12.75">
      <c r="E5207" s="1127"/>
      <c r="F5207" s="1127"/>
      <c r="G5207" s="1127"/>
    </row>
    <row r="5208" spans="5:7" ht="12.75">
      <c r="E5208" s="1127"/>
      <c r="F5208" s="1127"/>
      <c r="G5208" s="1127"/>
    </row>
    <row r="5209" spans="5:7" ht="12.75">
      <c r="E5209" s="1127"/>
      <c r="F5209" s="1127"/>
      <c r="G5209" s="1127"/>
    </row>
    <row r="5210" spans="5:7" ht="12.75">
      <c r="E5210" s="1127"/>
      <c r="F5210" s="1127"/>
      <c r="G5210" s="1127"/>
    </row>
    <row r="5211" spans="5:7" ht="12.75">
      <c r="E5211" s="1127"/>
      <c r="F5211" s="1127"/>
      <c r="G5211" s="1127"/>
    </row>
    <row r="5212" spans="5:7" ht="12.75">
      <c r="E5212" s="1127"/>
      <c r="F5212" s="1127"/>
      <c r="G5212" s="1127"/>
    </row>
    <row r="5213" spans="5:7" ht="12.75">
      <c r="E5213" s="1127"/>
      <c r="F5213" s="1127"/>
      <c r="G5213" s="1127"/>
    </row>
    <row r="5214" spans="5:7" ht="12.75">
      <c r="E5214" s="1127"/>
      <c r="F5214" s="1127"/>
      <c r="G5214" s="1127"/>
    </row>
    <row r="5215" spans="5:7" ht="12.75">
      <c r="E5215" s="1127"/>
      <c r="F5215" s="1127"/>
      <c r="G5215" s="1127"/>
    </row>
    <row r="5216" spans="5:7" ht="12.75">
      <c r="E5216" s="1127"/>
      <c r="F5216" s="1127"/>
      <c r="G5216" s="1127"/>
    </row>
    <row r="5217" spans="5:7" ht="12.75">
      <c r="E5217" s="1127"/>
      <c r="F5217" s="1127"/>
      <c r="G5217" s="1127"/>
    </row>
    <row r="5218" spans="5:7" ht="12.75">
      <c r="E5218" s="1127"/>
      <c r="F5218" s="1127"/>
      <c r="G5218" s="1127"/>
    </row>
    <row r="5219" spans="5:7" ht="12.75">
      <c r="E5219" s="1127"/>
      <c r="F5219" s="1127"/>
      <c r="G5219" s="1127"/>
    </row>
    <row r="5220" spans="5:7" ht="12.75">
      <c r="E5220" s="1127"/>
      <c r="F5220" s="1127"/>
      <c r="G5220" s="1127"/>
    </row>
    <row r="5221" spans="5:7" ht="12.75">
      <c r="E5221" s="1127"/>
      <c r="F5221" s="1127"/>
      <c r="G5221" s="1127"/>
    </row>
    <row r="5222" spans="5:7" ht="12.75">
      <c r="E5222" s="1127"/>
      <c r="F5222" s="1127"/>
      <c r="G5222" s="1127"/>
    </row>
    <row r="5223" spans="5:7" ht="12.75">
      <c r="E5223" s="1127"/>
      <c r="F5223" s="1127"/>
      <c r="G5223" s="1127"/>
    </row>
    <row r="5224" spans="5:7" ht="12.75">
      <c r="E5224" s="1127"/>
      <c r="F5224" s="1127"/>
      <c r="G5224" s="1127"/>
    </row>
    <row r="5225" spans="5:7" ht="12.75">
      <c r="E5225" s="1127"/>
      <c r="F5225" s="1127"/>
      <c r="G5225" s="1127"/>
    </row>
    <row r="5226" spans="5:7" ht="12.75">
      <c r="E5226" s="1127"/>
      <c r="F5226" s="1127"/>
      <c r="G5226" s="1127"/>
    </row>
    <row r="5227" spans="5:7" ht="12.75">
      <c r="E5227" s="1127"/>
      <c r="F5227" s="1127"/>
      <c r="G5227" s="1127"/>
    </row>
    <row r="5228" spans="5:7" ht="12.75">
      <c r="E5228" s="1127"/>
      <c r="F5228" s="1127"/>
      <c r="G5228" s="1127"/>
    </row>
    <row r="5229" spans="5:7" ht="12.75">
      <c r="E5229" s="1127"/>
      <c r="F5229" s="1127"/>
      <c r="G5229" s="1127"/>
    </row>
    <row r="5230" spans="5:7" ht="12.75">
      <c r="E5230" s="1127"/>
      <c r="F5230" s="1127"/>
      <c r="G5230" s="1127"/>
    </row>
    <row r="5231" spans="5:7" ht="12.75">
      <c r="E5231" s="1127"/>
      <c r="F5231" s="1127"/>
      <c r="G5231" s="1127"/>
    </row>
    <row r="5232" spans="5:7" ht="12.75">
      <c r="E5232" s="1127"/>
      <c r="F5232" s="1127"/>
      <c r="G5232" s="1127"/>
    </row>
    <row r="5233" spans="5:7" ht="12.75">
      <c r="E5233" s="1127"/>
      <c r="F5233" s="1127"/>
      <c r="G5233" s="1127"/>
    </row>
    <row r="5234" spans="5:7" ht="12.75">
      <c r="E5234" s="1127"/>
      <c r="F5234" s="1127"/>
      <c r="G5234" s="1127"/>
    </row>
    <row r="5235" spans="5:7" ht="12.75">
      <c r="E5235" s="1127"/>
      <c r="F5235" s="1127"/>
      <c r="G5235" s="1127"/>
    </row>
    <row r="5236" spans="5:7" ht="12.75">
      <c r="E5236" s="1127"/>
      <c r="F5236" s="1127"/>
      <c r="G5236" s="1127"/>
    </row>
    <row r="5237" spans="5:7" ht="12.75">
      <c r="E5237" s="1127"/>
      <c r="F5237" s="1127"/>
      <c r="G5237" s="1127"/>
    </row>
    <row r="5238" spans="5:7" ht="12.75">
      <c r="E5238" s="1127"/>
      <c r="F5238" s="1127"/>
      <c r="G5238" s="1127"/>
    </row>
    <row r="5239" spans="5:7" ht="12.75">
      <c r="E5239" s="1127"/>
      <c r="F5239" s="1127"/>
      <c r="G5239" s="1127"/>
    </row>
    <row r="5240" spans="5:7" ht="12.75">
      <c r="E5240" s="1127"/>
      <c r="F5240" s="1127"/>
      <c r="G5240" s="1127"/>
    </row>
    <row r="5241" spans="5:7" ht="12.75">
      <c r="E5241" s="1127"/>
      <c r="F5241" s="1127"/>
      <c r="G5241" s="1127"/>
    </row>
    <row r="5242" spans="5:7" ht="12.75">
      <c r="E5242" s="1127"/>
      <c r="F5242" s="1127"/>
      <c r="G5242" s="1127"/>
    </row>
    <row r="5243" spans="5:7" ht="12.75">
      <c r="E5243" s="1127"/>
      <c r="F5243" s="1127"/>
      <c r="G5243" s="1127"/>
    </row>
    <row r="5244" spans="5:7" ht="12.75">
      <c r="E5244" s="1127"/>
      <c r="F5244" s="1127"/>
      <c r="G5244" s="1127"/>
    </row>
    <row r="5245" spans="5:7" ht="12.75">
      <c r="E5245" s="1127"/>
      <c r="F5245" s="1127"/>
      <c r="G5245" s="1127"/>
    </row>
    <row r="5246" spans="5:7" ht="12.75">
      <c r="E5246" s="1127"/>
      <c r="F5246" s="1127"/>
      <c r="G5246" s="1127"/>
    </row>
    <row r="5247" spans="5:7" ht="12.75">
      <c r="E5247" s="1127"/>
      <c r="F5247" s="1127"/>
      <c r="G5247" s="1127"/>
    </row>
    <row r="5248" spans="5:7" ht="12.75">
      <c r="E5248" s="1127"/>
      <c r="F5248" s="1127"/>
      <c r="G5248" s="1127"/>
    </row>
    <row r="5249" spans="5:7" ht="12.75">
      <c r="E5249" s="1127"/>
      <c r="F5249" s="1127"/>
      <c r="G5249" s="1127"/>
    </row>
    <row r="5250" spans="5:7" ht="12.75">
      <c r="E5250" s="1127"/>
      <c r="F5250" s="1127"/>
      <c r="G5250" s="1127"/>
    </row>
    <row r="5251" spans="5:7" ht="12.75">
      <c r="E5251" s="1127"/>
      <c r="F5251" s="1127"/>
      <c r="G5251" s="1127"/>
    </row>
    <row r="5252" spans="5:7" ht="12.75">
      <c r="E5252" s="1127"/>
      <c r="F5252" s="1127"/>
      <c r="G5252" s="1127"/>
    </row>
    <row r="5253" spans="5:7" ht="12.75">
      <c r="E5253" s="1127"/>
      <c r="F5253" s="1127"/>
      <c r="G5253" s="1127"/>
    </row>
    <row r="5254" spans="5:7" ht="12.75">
      <c r="E5254" s="1127"/>
      <c r="F5254" s="1127"/>
      <c r="G5254" s="1127"/>
    </row>
    <row r="5255" spans="5:7" ht="12.75">
      <c r="E5255" s="1127"/>
      <c r="F5255" s="1127"/>
      <c r="G5255" s="1127"/>
    </row>
    <row r="5256" spans="5:7" ht="12.75">
      <c r="E5256" s="1127"/>
      <c r="F5256" s="1127"/>
      <c r="G5256" s="1127"/>
    </row>
    <row r="5257" spans="5:7" ht="12.75">
      <c r="E5257" s="1127"/>
      <c r="F5257" s="1127"/>
      <c r="G5257" s="1127"/>
    </row>
    <row r="5258" spans="5:7" ht="12.75">
      <c r="E5258" s="1127"/>
      <c r="F5258" s="1127"/>
      <c r="G5258" s="1127"/>
    </row>
    <row r="5259" spans="5:7" ht="12.75">
      <c r="E5259" s="1127"/>
      <c r="F5259" s="1127"/>
      <c r="G5259" s="1127"/>
    </row>
    <row r="5260" spans="5:7" ht="12.75">
      <c r="E5260" s="1127"/>
      <c r="F5260" s="1127"/>
      <c r="G5260" s="1127"/>
    </row>
    <row r="5261" spans="5:7" ht="12.75">
      <c r="E5261" s="1127"/>
      <c r="F5261" s="1127"/>
      <c r="G5261" s="1127"/>
    </row>
    <row r="5262" spans="5:7" ht="12.75">
      <c r="E5262" s="1127"/>
      <c r="F5262" s="1127"/>
      <c r="G5262" s="1127"/>
    </row>
    <row r="5263" spans="5:7" ht="12.75">
      <c r="E5263" s="1127"/>
      <c r="F5263" s="1127"/>
      <c r="G5263" s="1127"/>
    </row>
    <row r="5264" spans="5:7" ht="12.75">
      <c r="E5264" s="1127"/>
      <c r="F5264" s="1127"/>
      <c r="G5264" s="1127"/>
    </row>
    <row r="5265" spans="5:7" ht="12.75">
      <c r="E5265" s="1127"/>
      <c r="F5265" s="1127"/>
      <c r="G5265" s="1127"/>
    </row>
    <row r="5266" spans="5:7" ht="12.75">
      <c r="E5266" s="1127"/>
      <c r="F5266" s="1127"/>
      <c r="G5266" s="1127"/>
    </row>
    <row r="5267" spans="5:7" ht="12.75">
      <c r="E5267" s="1127"/>
      <c r="F5267" s="1127"/>
      <c r="G5267" s="1127"/>
    </row>
    <row r="5268" spans="5:7" ht="12.75">
      <c r="E5268" s="1127"/>
      <c r="F5268" s="1127"/>
      <c r="G5268" s="1127"/>
    </row>
    <row r="5269" spans="5:7" ht="12.75">
      <c r="E5269" s="1127"/>
      <c r="F5269" s="1127"/>
      <c r="G5269" s="1127"/>
    </row>
    <row r="5270" spans="5:7" ht="12.75">
      <c r="E5270" s="1127"/>
      <c r="F5270" s="1127"/>
      <c r="G5270" s="1127"/>
    </row>
    <row r="5271" spans="5:7" ht="12.75">
      <c r="E5271" s="1127"/>
      <c r="F5271" s="1127"/>
      <c r="G5271" s="1127"/>
    </row>
    <row r="5272" spans="5:7" ht="12.75">
      <c r="E5272" s="1127"/>
      <c r="F5272" s="1127"/>
      <c r="G5272" s="1127"/>
    </row>
    <row r="5273" spans="5:7" ht="12.75">
      <c r="E5273" s="1127"/>
      <c r="F5273" s="1127"/>
      <c r="G5273" s="1127"/>
    </row>
    <row r="5274" spans="5:7" ht="12.75">
      <c r="E5274" s="1127"/>
      <c r="F5274" s="1127"/>
      <c r="G5274" s="1127"/>
    </row>
    <row r="5275" spans="5:7" ht="12.75">
      <c r="E5275" s="1127"/>
      <c r="F5275" s="1127"/>
      <c r="G5275" s="1127"/>
    </row>
    <row r="5276" spans="5:7" ht="12.75">
      <c r="E5276" s="1127"/>
      <c r="F5276" s="1127"/>
      <c r="G5276" s="1127"/>
    </row>
    <row r="5277" spans="5:7" ht="12.75">
      <c r="E5277" s="1127"/>
      <c r="F5277" s="1127"/>
      <c r="G5277" s="1127"/>
    </row>
    <row r="5278" spans="5:7" ht="12.75">
      <c r="E5278" s="1127"/>
      <c r="F5278" s="1127"/>
      <c r="G5278" s="1127"/>
    </row>
    <row r="5279" spans="5:7" ht="12.75">
      <c r="E5279" s="1127"/>
      <c r="F5279" s="1127"/>
      <c r="G5279" s="1127"/>
    </row>
    <row r="5280" spans="5:7" ht="12.75">
      <c r="E5280" s="1127"/>
      <c r="F5280" s="1127"/>
      <c r="G5280" s="1127"/>
    </row>
    <row r="5281" spans="5:7" ht="12.75">
      <c r="E5281" s="1127"/>
      <c r="F5281" s="1127"/>
      <c r="G5281" s="1127"/>
    </row>
    <row r="5282" spans="5:7" ht="12.75">
      <c r="E5282" s="1127"/>
      <c r="F5282" s="1127"/>
      <c r="G5282" s="1127"/>
    </row>
    <row r="5283" spans="5:7" ht="12.75">
      <c r="E5283" s="1127"/>
      <c r="F5283" s="1127"/>
      <c r="G5283" s="1127"/>
    </row>
    <row r="5284" spans="5:7" ht="12.75">
      <c r="E5284" s="1127"/>
      <c r="F5284" s="1127"/>
      <c r="G5284" s="1127"/>
    </row>
    <row r="5285" spans="5:7" ht="12.75">
      <c r="E5285" s="1127"/>
      <c r="F5285" s="1127"/>
      <c r="G5285" s="1127"/>
    </row>
    <row r="5286" spans="5:7" ht="12.75">
      <c r="E5286" s="1127"/>
      <c r="F5286" s="1127"/>
      <c r="G5286" s="1127"/>
    </row>
    <row r="5287" spans="5:7" ht="12.75">
      <c r="E5287" s="1127"/>
      <c r="F5287" s="1127"/>
      <c r="G5287" s="1127"/>
    </row>
    <row r="5288" spans="5:7" ht="12.75">
      <c r="E5288" s="1127"/>
      <c r="F5288" s="1127"/>
      <c r="G5288" s="1127"/>
    </row>
    <row r="5289" spans="5:7" ht="12.75">
      <c r="E5289" s="1127"/>
      <c r="F5289" s="1127"/>
      <c r="G5289" s="1127"/>
    </row>
    <row r="5290" spans="5:7" ht="12.75">
      <c r="E5290" s="1127"/>
      <c r="F5290" s="1127"/>
      <c r="G5290" s="1127"/>
    </row>
    <row r="5291" spans="5:7" ht="12.75">
      <c r="E5291" s="1127"/>
      <c r="F5291" s="1127"/>
      <c r="G5291" s="1127"/>
    </row>
    <row r="5292" spans="5:7" ht="12.75">
      <c r="E5292" s="1127"/>
      <c r="F5292" s="1127"/>
      <c r="G5292" s="1127"/>
    </row>
    <row r="5293" spans="5:7" ht="12.75">
      <c r="E5293" s="1127"/>
      <c r="F5293" s="1127"/>
      <c r="G5293" s="1127"/>
    </row>
    <row r="5294" spans="5:7" ht="12.75">
      <c r="E5294" s="1127"/>
      <c r="F5294" s="1127"/>
      <c r="G5294" s="1127"/>
    </row>
    <row r="5295" spans="5:7" ht="12.75">
      <c r="E5295" s="1127"/>
      <c r="F5295" s="1127"/>
      <c r="G5295" s="1127"/>
    </row>
    <row r="5296" spans="5:7" ht="12.75">
      <c r="E5296" s="1127"/>
      <c r="F5296" s="1127"/>
      <c r="G5296" s="1127"/>
    </row>
    <row r="5297" spans="5:7" ht="12.75">
      <c r="E5297" s="1127"/>
      <c r="F5297" s="1127"/>
      <c r="G5297" s="1127"/>
    </row>
    <row r="5298" spans="5:7" ht="12.75">
      <c r="E5298" s="1127"/>
      <c r="F5298" s="1127"/>
      <c r="G5298" s="1127"/>
    </row>
    <row r="5299" spans="5:7" ht="12.75">
      <c r="E5299" s="1127"/>
      <c r="F5299" s="1127"/>
      <c r="G5299" s="1127"/>
    </row>
    <row r="5300" spans="5:7" ht="12.75">
      <c r="E5300" s="1127"/>
      <c r="F5300" s="1127"/>
      <c r="G5300" s="1127"/>
    </row>
    <row r="5301" spans="5:7" ht="12.75">
      <c r="E5301" s="1127"/>
      <c r="F5301" s="1127"/>
      <c r="G5301" s="1127"/>
    </row>
    <row r="5302" spans="5:7" ht="12.75">
      <c r="E5302" s="1127"/>
      <c r="F5302" s="1127"/>
      <c r="G5302" s="1127"/>
    </row>
    <row r="5303" spans="5:7" ht="12.75">
      <c r="E5303" s="1127"/>
      <c r="F5303" s="1127"/>
      <c r="G5303" s="1127"/>
    </row>
    <row r="5304" spans="5:7" ht="12.75">
      <c r="E5304" s="1127"/>
      <c r="F5304" s="1127"/>
      <c r="G5304" s="1127"/>
    </row>
    <row r="5305" spans="5:7" ht="12.75">
      <c r="E5305" s="1127"/>
      <c r="F5305" s="1127"/>
      <c r="G5305" s="1127"/>
    </row>
    <row r="5306" spans="5:7" ht="12.75">
      <c r="E5306" s="1127"/>
      <c r="F5306" s="1127"/>
      <c r="G5306" s="1127"/>
    </row>
    <row r="5307" spans="5:7" ht="12.75">
      <c r="E5307" s="1127"/>
      <c r="F5307" s="1127"/>
      <c r="G5307" s="1127"/>
    </row>
    <row r="5308" spans="5:7" ht="12.75">
      <c r="E5308" s="1127"/>
      <c r="F5308" s="1127"/>
      <c r="G5308" s="1127"/>
    </row>
    <row r="5309" spans="5:7" ht="12.75">
      <c r="E5309" s="1127"/>
      <c r="F5309" s="1127"/>
      <c r="G5309" s="1127"/>
    </row>
    <row r="5310" spans="5:7" ht="12.75">
      <c r="E5310" s="1127"/>
      <c r="F5310" s="1127"/>
      <c r="G5310" s="1127"/>
    </row>
    <row r="5311" spans="5:7" ht="12.75">
      <c r="E5311" s="1127"/>
      <c r="F5311" s="1127"/>
      <c r="G5311" s="1127"/>
    </row>
    <row r="5312" spans="5:7" ht="12.75">
      <c r="E5312" s="1127"/>
      <c r="F5312" s="1127"/>
      <c r="G5312" s="1127"/>
    </row>
    <row r="5313" spans="5:7" ht="12.75">
      <c r="E5313" s="1127"/>
      <c r="F5313" s="1127"/>
      <c r="G5313" s="1127"/>
    </row>
    <row r="5314" spans="5:7" ht="12.75">
      <c r="E5314" s="1127"/>
      <c r="F5314" s="1127"/>
      <c r="G5314" s="1127"/>
    </row>
    <row r="5315" spans="5:7" ht="12.75">
      <c r="E5315" s="1127"/>
      <c r="F5315" s="1127"/>
      <c r="G5315" s="1127"/>
    </row>
    <row r="5316" spans="5:7" ht="12.75">
      <c r="E5316" s="1127"/>
      <c r="F5316" s="1127"/>
      <c r="G5316" s="1127"/>
    </row>
    <row r="5317" spans="5:7" ht="12.75">
      <c r="E5317" s="1127"/>
      <c r="F5317" s="1127"/>
      <c r="G5317" s="1127"/>
    </row>
    <row r="5318" spans="5:7" ht="12.75">
      <c r="E5318" s="1127"/>
      <c r="F5318" s="1127"/>
      <c r="G5318" s="1127"/>
    </row>
    <row r="5319" spans="5:7" ht="12.75">
      <c r="E5319" s="1127"/>
      <c r="F5319" s="1127"/>
      <c r="G5319" s="1127"/>
    </row>
    <row r="5320" spans="5:7" ht="12.75">
      <c r="E5320" s="1127"/>
      <c r="F5320" s="1127"/>
      <c r="G5320" s="1127"/>
    </row>
    <row r="5321" spans="5:7" ht="12.75">
      <c r="E5321" s="1127"/>
      <c r="F5321" s="1127"/>
      <c r="G5321" s="1127"/>
    </row>
    <row r="5322" spans="5:7" ht="12.75">
      <c r="E5322" s="1127"/>
      <c r="F5322" s="1127"/>
      <c r="G5322" s="1127"/>
    </row>
    <row r="5323" spans="5:7" ht="12.75">
      <c r="E5323" s="1127"/>
      <c r="F5323" s="1127"/>
      <c r="G5323" s="1127"/>
    </row>
    <row r="5324" spans="5:7" ht="12.75">
      <c r="E5324" s="1127"/>
      <c r="F5324" s="1127"/>
      <c r="G5324" s="1127"/>
    </row>
    <row r="5325" spans="5:7" ht="12.75">
      <c r="E5325" s="1127"/>
      <c r="F5325" s="1127"/>
      <c r="G5325" s="1127"/>
    </row>
    <row r="5326" spans="5:7" ht="12.75">
      <c r="E5326" s="1127"/>
      <c r="F5326" s="1127"/>
      <c r="G5326" s="1127"/>
    </row>
    <row r="5327" spans="5:7" ht="12.75">
      <c r="E5327" s="1127"/>
      <c r="F5327" s="1127"/>
      <c r="G5327" s="1127"/>
    </row>
    <row r="5328" spans="5:7" ht="12.75">
      <c r="E5328" s="1127"/>
      <c r="F5328" s="1127"/>
      <c r="G5328" s="1127"/>
    </row>
    <row r="5329" spans="5:7" ht="12.75">
      <c r="E5329" s="1127"/>
      <c r="F5329" s="1127"/>
      <c r="G5329" s="1127"/>
    </row>
    <row r="5330" spans="5:7" ht="12.75">
      <c r="E5330" s="1127"/>
      <c r="F5330" s="1127"/>
      <c r="G5330" s="1127"/>
    </row>
    <row r="5331" spans="5:7" ht="12.75">
      <c r="E5331" s="1127"/>
      <c r="F5331" s="1127"/>
      <c r="G5331" s="1127"/>
    </row>
    <row r="5332" spans="5:7" ht="12.75">
      <c r="E5332" s="1127"/>
      <c r="F5332" s="1127"/>
      <c r="G5332" s="1127"/>
    </row>
    <row r="5333" spans="5:7" ht="12.75">
      <c r="E5333" s="1127"/>
      <c r="F5333" s="1127"/>
      <c r="G5333" s="1127"/>
    </row>
    <row r="5334" spans="5:7" ht="12.75">
      <c r="E5334" s="1127"/>
      <c r="F5334" s="1127"/>
      <c r="G5334" s="1127"/>
    </row>
    <row r="5335" spans="5:7" ht="12.75">
      <c r="E5335" s="1127"/>
      <c r="F5335" s="1127"/>
      <c r="G5335" s="1127"/>
    </row>
    <row r="5336" spans="5:7" ht="12.75">
      <c r="E5336" s="1127"/>
      <c r="F5336" s="1127"/>
      <c r="G5336" s="1127"/>
    </row>
    <row r="5337" spans="5:7" ht="12.75">
      <c r="E5337" s="1127"/>
      <c r="F5337" s="1127"/>
      <c r="G5337" s="1127"/>
    </row>
    <row r="5338" spans="5:7" ht="12.75">
      <c r="E5338" s="1127"/>
      <c r="F5338" s="1127"/>
      <c r="G5338" s="1127"/>
    </row>
    <row r="5339" spans="5:7" ht="12.75">
      <c r="E5339" s="1127"/>
      <c r="F5339" s="1127"/>
      <c r="G5339" s="1127"/>
    </row>
    <row r="5340" spans="5:7" ht="12.75">
      <c r="E5340" s="1127"/>
      <c r="F5340" s="1127"/>
      <c r="G5340" s="1127"/>
    </row>
    <row r="5341" spans="5:7" ht="12.75">
      <c r="E5341" s="1127"/>
      <c r="F5341" s="1127"/>
      <c r="G5341" s="1127"/>
    </row>
    <row r="5342" spans="5:7" ht="12.75">
      <c r="E5342" s="1127"/>
      <c r="F5342" s="1127"/>
      <c r="G5342" s="1127"/>
    </row>
    <row r="5343" spans="5:7" ht="12.75">
      <c r="E5343" s="1127"/>
      <c r="F5343" s="1127"/>
      <c r="G5343" s="1127"/>
    </row>
    <row r="5344" spans="5:7" ht="12.75">
      <c r="E5344" s="1127"/>
      <c r="F5344" s="1127"/>
      <c r="G5344" s="1127"/>
    </row>
    <row r="5345" spans="5:7" ht="12.75">
      <c r="E5345" s="1127"/>
      <c r="F5345" s="1127"/>
      <c r="G5345" s="1127"/>
    </row>
    <row r="5346" spans="5:7" ht="12.75">
      <c r="E5346" s="1127"/>
      <c r="F5346" s="1127"/>
      <c r="G5346" s="1127"/>
    </row>
    <row r="5347" spans="5:7" ht="12.75">
      <c r="E5347" s="1127"/>
      <c r="F5347" s="1127"/>
      <c r="G5347" s="1127"/>
    </row>
    <row r="5348" spans="5:7" ht="12.75">
      <c r="E5348" s="1127"/>
      <c r="F5348" s="1127"/>
      <c r="G5348" s="1127"/>
    </row>
    <row r="5349" spans="5:7" ht="12.75">
      <c r="E5349" s="1127"/>
      <c r="F5349" s="1127"/>
      <c r="G5349" s="1127"/>
    </row>
    <row r="5350" spans="5:7" ht="12.75">
      <c r="E5350" s="1127"/>
      <c r="F5350" s="1127"/>
      <c r="G5350" s="1127"/>
    </row>
    <row r="5351" spans="5:7" ht="12.75">
      <c r="E5351" s="1127"/>
      <c r="F5351" s="1127"/>
      <c r="G5351" s="1127"/>
    </row>
    <row r="5352" spans="5:7" ht="12.75">
      <c r="E5352" s="1127"/>
      <c r="F5352" s="1127"/>
      <c r="G5352" s="1127"/>
    </row>
    <row r="5353" spans="5:7" ht="12.75">
      <c r="E5353" s="1127"/>
      <c r="F5353" s="1127"/>
      <c r="G5353" s="1127"/>
    </row>
    <row r="5354" spans="5:7" ht="12.75">
      <c r="E5354" s="1127"/>
      <c r="F5354" s="1127"/>
      <c r="G5354" s="1127"/>
    </row>
    <row r="5355" spans="5:7" ht="12.75">
      <c r="E5355" s="1127"/>
      <c r="F5355" s="1127"/>
      <c r="G5355" s="1127"/>
    </row>
    <row r="5356" spans="5:7" ht="12.75">
      <c r="E5356" s="1127"/>
      <c r="F5356" s="1127"/>
      <c r="G5356" s="1127"/>
    </row>
    <row r="5357" spans="5:7" ht="12.75">
      <c r="E5357" s="1127"/>
      <c r="F5357" s="1127"/>
      <c r="G5357" s="1127"/>
    </row>
    <row r="5358" spans="5:7" ht="12.75">
      <c r="E5358" s="1127"/>
      <c r="F5358" s="1127"/>
      <c r="G5358" s="1127"/>
    </row>
    <row r="5359" spans="5:7" ht="12.75">
      <c r="E5359" s="1127"/>
      <c r="F5359" s="1127"/>
      <c r="G5359" s="1127"/>
    </row>
    <row r="5360" spans="5:7" ht="12.75">
      <c r="E5360" s="1127"/>
      <c r="F5360" s="1127"/>
      <c r="G5360" s="1127"/>
    </row>
    <row r="5361" spans="5:7" ht="12.75">
      <c r="E5361" s="1127"/>
      <c r="F5361" s="1127"/>
      <c r="G5361" s="1127"/>
    </row>
    <row r="5362" spans="5:7" ht="12.75">
      <c r="E5362" s="1127"/>
      <c r="F5362" s="1127"/>
      <c r="G5362" s="1127"/>
    </row>
    <row r="5363" spans="5:7" ht="12.75">
      <c r="E5363" s="1127"/>
      <c r="F5363" s="1127"/>
      <c r="G5363" s="1127"/>
    </row>
    <row r="5364" spans="5:7" ht="12.75">
      <c r="E5364" s="1127"/>
      <c r="F5364" s="1127"/>
      <c r="G5364" s="1127"/>
    </row>
    <row r="5365" spans="5:7" ht="12.75">
      <c r="E5365" s="1127"/>
      <c r="F5365" s="1127"/>
      <c r="G5365" s="1127"/>
    </row>
    <row r="5366" spans="5:7" ht="12.75">
      <c r="E5366" s="1127"/>
      <c r="F5366" s="1127"/>
      <c r="G5366" s="1127"/>
    </row>
    <row r="5367" spans="5:7" ht="12.75">
      <c r="E5367" s="1127"/>
      <c r="F5367" s="1127"/>
      <c r="G5367" s="1127"/>
    </row>
    <row r="5368" spans="5:7" ht="12.75">
      <c r="E5368" s="1127"/>
      <c r="F5368" s="1127"/>
      <c r="G5368" s="1127"/>
    </row>
    <row r="5369" spans="5:7" ht="12.75">
      <c r="E5369" s="1127"/>
      <c r="F5369" s="1127"/>
      <c r="G5369" s="1127"/>
    </row>
    <row r="5370" spans="5:7" ht="12.75">
      <c r="E5370" s="1127"/>
      <c r="F5370" s="1127"/>
      <c r="G5370" s="1127"/>
    </row>
    <row r="5371" spans="5:7" ht="12.75">
      <c r="E5371" s="1127"/>
      <c r="F5371" s="1127"/>
      <c r="G5371" s="1127"/>
    </row>
    <row r="5372" spans="5:7" ht="12.75">
      <c r="E5372" s="1127"/>
      <c r="F5372" s="1127"/>
      <c r="G5372" s="1127"/>
    </row>
    <row r="5373" spans="5:7" ht="12.75">
      <c r="E5373" s="1127"/>
      <c r="F5373" s="1127"/>
      <c r="G5373" s="1127"/>
    </row>
    <row r="5374" spans="5:7" ht="12.75">
      <c r="E5374" s="1127"/>
      <c r="F5374" s="1127"/>
      <c r="G5374" s="1127"/>
    </row>
    <row r="5375" spans="5:7" ht="12.75">
      <c r="E5375" s="1127"/>
      <c r="F5375" s="1127"/>
      <c r="G5375" s="1127"/>
    </row>
    <row r="5376" spans="5:7" ht="12.75">
      <c r="E5376" s="1127"/>
      <c r="F5376" s="1127"/>
      <c r="G5376" s="1127"/>
    </row>
    <row r="5377" spans="5:7" ht="12.75">
      <c r="E5377" s="1127"/>
      <c r="F5377" s="1127"/>
      <c r="G5377" s="1127"/>
    </row>
    <row r="5378" spans="5:7" ht="12.75">
      <c r="E5378" s="1127"/>
      <c r="F5378" s="1127"/>
      <c r="G5378" s="1127"/>
    </row>
    <row r="5379" spans="5:7" ht="12.75">
      <c r="E5379" s="1127"/>
      <c r="F5379" s="1127"/>
      <c r="G5379" s="1127"/>
    </row>
    <row r="5380" spans="5:7" ht="12.75">
      <c r="E5380" s="1127"/>
      <c r="F5380" s="1127"/>
      <c r="G5380" s="1127"/>
    </row>
    <row r="5381" spans="5:7" ht="12.75">
      <c r="E5381" s="1127"/>
      <c r="F5381" s="1127"/>
      <c r="G5381" s="1127"/>
    </row>
    <row r="5382" spans="5:7" ht="12.75">
      <c r="E5382" s="1127"/>
      <c r="F5382" s="1127"/>
      <c r="G5382" s="1127"/>
    </row>
    <row r="5383" spans="5:7" ht="12.75">
      <c r="E5383" s="1127"/>
      <c r="F5383" s="1127"/>
      <c r="G5383" s="1127"/>
    </row>
    <row r="5384" spans="5:7" ht="12.75">
      <c r="E5384" s="1127"/>
      <c r="F5384" s="1127"/>
      <c r="G5384" s="1127"/>
    </row>
    <row r="5385" spans="5:7" ht="12.75">
      <c r="E5385" s="1127"/>
      <c r="F5385" s="1127"/>
      <c r="G5385" s="1127"/>
    </row>
    <row r="5386" spans="5:7" ht="12.75">
      <c r="E5386" s="1127"/>
      <c r="F5386" s="1127"/>
      <c r="G5386" s="1127"/>
    </row>
    <row r="5387" spans="5:7" ht="12.75">
      <c r="E5387" s="1127"/>
      <c r="F5387" s="1127"/>
      <c r="G5387" s="1127"/>
    </row>
    <row r="5388" spans="5:7" ht="12.75">
      <c r="E5388" s="1127"/>
      <c r="F5388" s="1127"/>
      <c r="G5388" s="1127"/>
    </row>
    <row r="5389" spans="5:7" ht="12.75">
      <c r="E5389" s="1127"/>
      <c r="F5389" s="1127"/>
      <c r="G5389" s="1127"/>
    </row>
    <row r="5390" spans="5:7" ht="12.75">
      <c r="E5390" s="1127"/>
      <c r="F5390" s="1127"/>
      <c r="G5390" s="1127"/>
    </row>
    <row r="5391" spans="5:7" ht="12.75">
      <c r="E5391" s="1127"/>
      <c r="F5391" s="1127"/>
      <c r="G5391" s="1127"/>
    </row>
    <row r="5392" spans="5:7" ht="12.75">
      <c r="E5392" s="1127"/>
      <c r="F5392" s="1127"/>
      <c r="G5392" s="1127"/>
    </row>
    <row r="5393" spans="5:7" ht="12.75">
      <c r="E5393" s="1127"/>
      <c r="F5393" s="1127"/>
      <c r="G5393" s="1127"/>
    </row>
    <row r="5394" spans="5:7" ht="12.75">
      <c r="E5394" s="1127"/>
      <c r="F5394" s="1127"/>
      <c r="G5394" s="1127"/>
    </row>
    <row r="5395" spans="5:7" ht="12.75">
      <c r="E5395" s="1127"/>
      <c r="F5395" s="1127"/>
      <c r="G5395" s="1127"/>
    </row>
    <row r="5396" spans="5:7" ht="12.75">
      <c r="E5396" s="1127"/>
      <c r="F5396" s="1127"/>
      <c r="G5396" s="1127"/>
    </row>
    <row r="5397" spans="5:7" ht="12.75">
      <c r="E5397" s="1127"/>
      <c r="F5397" s="1127"/>
      <c r="G5397" s="1127"/>
    </row>
    <row r="5398" spans="5:7" ht="12.75">
      <c r="E5398" s="1127"/>
      <c r="F5398" s="1127"/>
      <c r="G5398" s="1127"/>
    </row>
    <row r="5399" spans="5:7" ht="12.75">
      <c r="E5399" s="1127"/>
      <c r="F5399" s="1127"/>
      <c r="G5399" s="1127"/>
    </row>
    <row r="5400" spans="5:7" ht="12.75">
      <c r="E5400" s="1127"/>
      <c r="F5400" s="1127"/>
      <c r="G5400" s="1127"/>
    </row>
    <row r="5401" spans="5:7" ht="12.75">
      <c r="E5401" s="1127"/>
      <c r="F5401" s="1127"/>
      <c r="G5401" s="1127"/>
    </row>
    <row r="5402" spans="5:7" ht="12.75">
      <c r="E5402" s="1127"/>
      <c r="F5402" s="1127"/>
      <c r="G5402" s="1127"/>
    </row>
    <row r="5403" spans="5:7" ht="12.75">
      <c r="E5403" s="1127"/>
      <c r="F5403" s="1127"/>
      <c r="G5403" s="1127"/>
    </row>
    <row r="5404" spans="5:7" ht="12.75">
      <c r="E5404" s="1127"/>
      <c r="F5404" s="1127"/>
      <c r="G5404" s="1127"/>
    </row>
    <row r="5405" spans="5:7" ht="12.75">
      <c r="E5405" s="1127"/>
      <c r="F5405" s="1127"/>
      <c r="G5405" s="1127"/>
    </row>
    <row r="5406" spans="5:7" ht="12.75">
      <c r="E5406" s="1127"/>
      <c r="F5406" s="1127"/>
      <c r="G5406" s="1127"/>
    </row>
    <row r="5407" spans="5:7" ht="12.75">
      <c r="E5407" s="1127"/>
      <c r="F5407" s="1127"/>
      <c r="G5407" s="1127"/>
    </row>
    <row r="5408" spans="5:7" ht="12.75">
      <c r="E5408" s="1127"/>
      <c r="F5408" s="1127"/>
      <c r="G5408" s="1127"/>
    </row>
    <row r="5409" spans="5:7" ht="12.75">
      <c r="E5409" s="1127"/>
      <c r="F5409" s="1127"/>
      <c r="G5409" s="1127"/>
    </row>
    <row r="5410" spans="5:7" ht="12.75">
      <c r="E5410" s="1127"/>
      <c r="F5410" s="1127"/>
      <c r="G5410" s="1127"/>
    </row>
    <row r="5411" spans="5:7" ht="12.75">
      <c r="E5411" s="1127"/>
      <c r="F5411" s="1127"/>
      <c r="G5411" s="1127"/>
    </row>
    <row r="5412" spans="5:7" ht="12.75">
      <c r="E5412" s="1127"/>
      <c r="F5412" s="1127"/>
      <c r="G5412" s="1127"/>
    </row>
    <row r="5413" spans="5:7" ht="12.75">
      <c r="E5413" s="1127"/>
      <c r="F5413" s="1127"/>
      <c r="G5413" s="1127"/>
    </row>
    <row r="5414" spans="5:7" ht="12.75">
      <c r="E5414" s="1127"/>
      <c r="F5414" s="1127"/>
      <c r="G5414" s="1127"/>
    </row>
    <row r="5415" spans="5:7" ht="12.75">
      <c r="E5415" s="1127"/>
      <c r="F5415" s="1127"/>
      <c r="G5415" s="1127"/>
    </row>
    <row r="5416" spans="5:7" ht="12.75">
      <c r="E5416" s="1127"/>
      <c r="F5416" s="1127"/>
      <c r="G5416" s="1127"/>
    </row>
    <row r="5417" spans="5:7" ht="12.75">
      <c r="E5417" s="1127"/>
      <c r="F5417" s="1127"/>
      <c r="G5417" s="1127"/>
    </row>
    <row r="5418" spans="5:7" ht="12.75">
      <c r="E5418" s="1127"/>
      <c r="F5418" s="1127"/>
      <c r="G5418" s="1127"/>
    </row>
    <row r="5419" spans="5:7" ht="12.75">
      <c r="E5419" s="1127"/>
      <c r="F5419" s="1127"/>
      <c r="G5419" s="1127"/>
    </row>
    <row r="5420" spans="5:7" ht="12.75">
      <c r="E5420" s="1127"/>
      <c r="F5420" s="1127"/>
      <c r="G5420" s="1127"/>
    </row>
    <row r="5421" spans="5:7" ht="12.75">
      <c r="E5421" s="1127"/>
      <c r="F5421" s="1127"/>
      <c r="G5421" s="1127"/>
    </row>
    <row r="5422" spans="5:7" ht="12.75">
      <c r="E5422" s="1127"/>
      <c r="F5422" s="1127"/>
      <c r="G5422" s="1127"/>
    </row>
    <row r="5423" spans="5:7" ht="12.75">
      <c r="E5423" s="1127"/>
      <c r="F5423" s="1127"/>
      <c r="G5423" s="1127"/>
    </row>
    <row r="5424" spans="5:7" ht="12.75">
      <c r="E5424" s="1127"/>
      <c r="F5424" s="1127"/>
      <c r="G5424" s="1127"/>
    </row>
    <row r="5425" spans="5:7" ht="12.75">
      <c r="E5425" s="1127"/>
      <c r="F5425" s="1127"/>
      <c r="G5425" s="1127"/>
    </row>
    <row r="5426" spans="5:7" ht="12.75">
      <c r="E5426" s="1127"/>
      <c r="F5426" s="1127"/>
      <c r="G5426" s="1127"/>
    </row>
    <row r="5427" spans="5:7" ht="12.75">
      <c r="E5427" s="1127"/>
      <c r="F5427" s="1127"/>
      <c r="G5427" s="1127"/>
    </row>
    <row r="5428" spans="5:7" ht="12.75">
      <c r="E5428" s="1127"/>
      <c r="F5428" s="1127"/>
      <c r="G5428" s="1127"/>
    </row>
    <row r="5429" spans="5:7" ht="12.75">
      <c r="E5429" s="1127"/>
      <c r="F5429" s="1127"/>
      <c r="G5429" s="1127"/>
    </row>
    <row r="5430" spans="5:7" ht="12.75">
      <c r="E5430" s="1127"/>
      <c r="F5430" s="1127"/>
      <c r="G5430" s="1127"/>
    </row>
    <row r="5431" spans="5:7" ht="12.75">
      <c r="E5431" s="1127"/>
      <c r="F5431" s="1127"/>
      <c r="G5431" s="1127"/>
    </row>
    <row r="5432" spans="5:7" ht="12.75">
      <c r="E5432" s="1127"/>
      <c r="F5432" s="1127"/>
      <c r="G5432" s="1127"/>
    </row>
    <row r="5433" spans="5:7" ht="12.75">
      <c r="E5433" s="1127"/>
      <c r="F5433" s="1127"/>
      <c r="G5433" s="1127"/>
    </row>
    <row r="5434" spans="5:7" ht="12.75">
      <c r="E5434" s="1127"/>
      <c r="F5434" s="1127"/>
      <c r="G5434" s="1127"/>
    </row>
    <row r="5435" spans="5:7" ht="12.75">
      <c r="E5435" s="1127"/>
      <c r="F5435" s="1127"/>
      <c r="G5435" s="1127"/>
    </row>
    <row r="5436" spans="5:7" ht="12.75">
      <c r="E5436" s="1127"/>
      <c r="F5436" s="1127"/>
      <c r="G5436" s="1127"/>
    </row>
    <row r="5437" spans="5:7" ht="12.75">
      <c r="E5437" s="1127"/>
      <c r="F5437" s="1127"/>
      <c r="G5437" s="1127"/>
    </row>
    <row r="5438" spans="5:7" ht="12.75">
      <c r="E5438" s="1127"/>
      <c r="F5438" s="1127"/>
      <c r="G5438" s="1127"/>
    </row>
    <row r="5439" spans="5:7" ht="12.75">
      <c r="E5439" s="1127"/>
      <c r="F5439" s="1127"/>
      <c r="G5439" s="1127"/>
    </row>
    <row r="5440" spans="5:7" ht="12.75">
      <c r="E5440" s="1127"/>
      <c r="F5440" s="1127"/>
      <c r="G5440" s="1127"/>
    </row>
    <row r="5441" spans="5:7" ht="12.75">
      <c r="E5441" s="1127"/>
      <c r="F5441" s="1127"/>
      <c r="G5441" s="1127"/>
    </row>
    <row r="5442" spans="5:7" ht="12.75">
      <c r="E5442" s="1127"/>
      <c r="F5442" s="1127"/>
      <c r="G5442" s="1127"/>
    </row>
    <row r="5443" spans="5:7" ht="12.75">
      <c r="E5443" s="1127"/>
      <c r="F5443" s="1127"/>
      <c r="G5443" s="1127"/>
    </row>
    <row r="5444" spans="5:7" ht="12.75">
      <c r="E5444" s="1127"/>
      <c r="F5444" s="1127"/>
      <c r="G5444" s="1127"/>
    </row>
    <row r="5445" spans="5:7" ht="12.75">
      <c r="E5445" s="1127"/>
      <c r="F5445" s="1127"/>
      <c r="G5445" s="1127"/>
    </row>
    <row r="5446" spans="5:7" ht="12.75">
      <c r="E5446" s="1127"/>
      <c r="F5446" s="1127"/>
      <c r="G5446" s="1127"/>
    </row>
    <row r="5447" spans="5:7" ht="12.75">
      <c r="E5447" s="1127"/>
      <c r="F5447" s="1127"/>
      <c r="G5447" s="1127"/>
    </row>
    <row r="5448" spans="5:7" ht="12.75">
      <c r="E5448" s="1127"/>
      <c r="F5448" s="1127"/>
      <c r="G5448" s="1127"/>
    </row>
    <row r="5449" spans="5:7" ht="12.75">
      <c r="E5449" s="1127"/>
      <c r="F5449" s="1127"/>
      <c r="G5449" s="1127"/>
    </row>
    <row r="5450" spans="5:7" ht="12.75">
      <c r="E5450" s="1127"/>
      <c r="F5450" s="1127"/>
      <c r="G5450" s="1127"/>
    </row>
    <row r="5451" spans="5:7" ht="12.75">
      <c r="E5451" s="1127"/>
      <c r="F5451" s="1127"/>
      <c r="G5451" s="1127"/>
    </row>
    <row r="5452" spans="5:7" ht="12.75">
      <c r="E5452" s="1127"/>
      <c r="F5452" s="1127"/>
      <c r="G5452" s="1127"/>
    </row>
    <row r="5453" spans="5:7" ht="12.75">
      <c r="E5453" s="1127"/>
      <c r="F5453" s="1127"/>
      <c r="G5453" s="1127"/>
    </row>
    <row r="5454" spans="5:7" ht="12.75">
      <c r="E5454" s="1127"/>
      <c r="F5454" s="1127"/>
      <c r="G5454" s="1127"/>
    </row>
    <row r="5455" spans="5:7" ht="12.75">
      <c r="E5455" s="1127"/>
      <c r="F5455" s="1127"/>
      <c r="G5455" s="1127"/>
    </row>
    <row r="5456" spans="5:7" ht="12.75">
      <c r="E5456" s="1127"/>
      <c r="F5456" s="1127"/>
      <c r="G5456" s="1127"/>
    </row>
    <row r="5457" spans="5:7" ht="12.75">
      <c r="E5457" s="1127"/>
      <c r="F5457" s="1127"/>
      <c r="G5457" s="1127"/>
    </row>
    <row r="5458" spans="5:7" ht="12.75">
      <c r="E5458" s="1127"/>
      <c r="F5458" s="1127"/>
      <c r="G5458" s="1127"/>
    </row>
    <row r="5459" spans="5:7" ht="12.75">
      <c r="E5459" s="1127"/>
      <c r="F5459" s="1127"/>
      <c r="G5459" s="1127"/>
    </row>
    <row r="5460" spans="5:7" ht="12.75">
      <c r="E5460" s="1127"/>
      <c r="F5460" s="1127"/>
      <c r="G5460" s="1127"/>
    </row>
    <row r="5461" spans="5:7" ht="12.75">
      <c r="E5461" s="1127"/>
      <c r="F5461" s="1127"/>
      <c r="G5461" s="1127"/>
    </row>
    <row r="5462" spans="5:7" ht="12.75">
      <c r="E5462" s="1127"/>
      <c r="F5462" s="1127"/>
      <c r="G5462" s="1127"/>
    </row>
    <row r="5463" spans="5:7" ht="12.75">
      <c r="E5463" s="1127"/>
      <c r="F5463" s="1127"/>
      <c r="G5463" s="1127"/>
    </row>
    <row r="5464" spans="5:7" ht="12.75">
      <c r="E5464" s="1127"/>
      <c r="F5464" s="1127"/>
      <c r="G5464" s="1127"/>
    </row>
    <row r="5465" spans="5:7" ht="12.75">
      <c r="E5465" s="1127"/>
      <c r="F5465" s="1127"/>
      <c r="G5465" s="1127"/>
    </row>
    <row r="5466" spans="5:7" ht="12.75">
      <c r="E5466" s="1127"/>
      <c r="F5466" s="1127"/>
      <c r="G5466" s="1127"/>
    </row>
    <row r="5467" spans="5:7" ht="12.75">
      <c r="E5467" s="1127"/>
      <c r="F5467" s="1127"/>
      <c r="G5467" s="1127"/>
    </row>
    <row r="5468" spans="5:7" ht="12.75">
      <c r="E5468" s="1127"/>
      <c r="F5468" s="1127"/>
      <c r="G5468" s="1127"/>
    </row>
    <row r="5469" spans="5:7" ht="12.75">
      <c r="E5469" s="1127"/>
      <c r="F5469" s="1127"/>
      <c r="G5469" s="1127"/>
    </row>
    <row r="5470" spans="5:7" ht="12.75">
      <c r="E5470" s="1127"/>
      <c r="F5470" s="1127"/>
      <c r="G5470" s="1127"/>
    </row>
    <row r="5471" spans="5:7" ht="12.75">
      <c r="E5471" s="1127"/>
      <c r="F5471" s="1127"/>
      <c r="G5471" s="1127"/>
    </row>
    <row r="5472" spans="5:7" ht="12.75">
      <c r="E5472" s="1127"/>
      <c r="F5472" s="1127"/>
      <c r="G5472" s="1127"/>
    </row>
    <row r="5473" spans="5:7" ht="12.75">
      <c r="E5473" s="1127"/>
      <c r="F5473" s="1127"/>
      <c r="G5473" s="1127"/>
    </row>
    <row r="5474" spans="5:7" ht="12.75">
      <c r="E5474" s="1127"/>
      <c r="F5474" s="1127"/>
      <c r="G5474" s="1127"/>
    </row>
    <row r="5475" spans="5:7" ht="12.75">
      <c r="E5475" s="1127"/>
      <c r="F5475" s="1127"/>
      <c r="G5475" s="1127"/>
    </row>
    <row r="5476" spans="5:7" ht="12.75">
      <c r="E5476" s="1127"/>
      <c r="F5476" s="1127"/>
      <c r="G5476" s="1127"/>
    </row>
    <row r="5477" spans="5:7" ht="12.75">
      <c r="E5477" s="1127"/>
      <c r="F5477" s="1127"/>
      <c r="G5477" s="1127"/>
    </row>
    <row r="5478" spans="5:7" ht="12.75">
      <c r="E5478" s="1127"/>
      <c r="F5478" s="1127"/>
      <c r="G5478" s="1127"/>
    </row>
    <row r="5479" spans="5:7" ht="12.75">
      <c r="E5479" s="1127"/>
      <c r="F5479" s="1127"/>
      <c r="G5479" s="1127"/>
    </row>
    <row r="5480" spans="5:7" ht="12.75">
      <c r="E5480" s="1127"/>
      <c r="F5480" s="1127"/>
      <c r="G5480" s="1127"/>
    </row>
    <row r="5481" spans="5:7" ht="12.75">
      <c r="E5481" s="1127"/>
      <c r="F5481" s="1127"/>
      <c r="G5481" s="1127"/>
    </row>
    <row r="5482" spans="5:7" ht="12.75">
      <c r="E5482" s="1127"/>
      <c r="F5482" s="1127"/>
      <c r="G5482" s="1127"/>
    </row>
    <row r="5483" spans="5:7" ht="12.75">
      <c r="E5483" s="1127"/>
      <c r="F5483" s="1127"/>
      <c r="G5483" s="1127"/>
    </row>
    <row r="5484" spans="5:7" ht="12.75">
      <c r="E5484" s="1127"/>
      <c r="F5484" s="1127"/>
      <c r="G5484" s="1127"/>
    </row>
    <row r="5485" spans="5:7" ht="12.75">
      <c r="E5485" s="1127"/>
      <c r="F5485" s="1127"/>
      <c r="G5485" s="1127"/>
    </row>
    <row r="5486" spans="5:7" ht="12.75">
      <c r="E5486" s="1127"/>
      <c r="F5486" s="1127"/>
      <c r="G5486" s="1127"/>
    </row>
    <row r="5487" spans="5:7" ht="12.75">
      <c r="E5487" s="1127"/>
      <c r="F5487" s="1127"/>
      <c r="G5487" s="1127"/>
    </row>
    <row r="5488" spans="5:7" ht="12.75">
      <c r="E5488" s="1127"/>
      <c r="F5488" s="1127"/>
      <c r="G5488" s="1127"/>
    </row>
    <row r="5489" spans="5:7" ht="12.75">
      <c r="E5489" s="1127"/>
      <c r="F5489" s="1127"/>
      <c r="G5489" s="1127"/>
    </row>
    <row r="5490" spans="5:7" ht="12.75">
      <c r="E5490" s="1127"/>
      <c r="F5490" s="1127"/>
      <c r="G5490" s="1127"/>
    </row>
    <row r="5491" spans="5:7" ht="12.75">
      <c r="E5491" s="1127"/>
      <c r="F5491" s="1127"/>
      <c r="G5491" s="1127"/>
    </row>
    <row r="5492" spans="5:7" ht="12.75">
      <c r="E5492" s="1127"/>
      <c r="F5492" s="1127"/>
      <c r="G5492" s="1127"/>
    </row>
    <row r="5493" spans="5:7" ht="12.75">
      <c r="E5493" s="1127"/>
      <c r="F5493" s="1127"/>
      <c r="G5493" s="1127"/>
    </row>
    <row r="5494" spans="5:7" ht="12.75">
      <c r="E5494" s="1127"/>
      <c r="F5494" s="1127"/>
      <c r="G5494" s="1127"/>
    </row>
    <row r="5495" spans="5:7" ht="12.75">
      <c r="E5495" s="1127"/>
      <c r="F5495" s="1127"/>
      <c r="G5495" s="1127"/>
    </row>
    <row r="5496" spans="5:7" ht="12.75">
      <c r="E5496" s="1127"/>
      <c r="F5496" s="1127"/>
      <c r="G5496" s="1127"/>
    </row>
    <row r="5497" spans="5:7" ht="12.75">
      <c r="E5497" s="1127"/>
      <c r="F5497" s="1127"/>
      <c r="G5497" s="1127"/>
    </row>
    <row r="5498" spans="5:7" ht="12.75">
      <c r="E5498" s="1127"/>
      <c r="F5498" s="1127"/>
      <c r="G5498" s="1127"/>
    </row>
    <row r="5499" spans="5:7" ht="12.75">
      <c r="E5499" s="1127"/>
      <c r="F5499" s="1127"/>
      <c r="G5499" s="1127"/>
    </row>
    <row r="5500" spans="5:7" ht="12.75">
      <c r="E5500" s="1127"/>
      <c r="F5500" s="1127"/>
      <c r="G5500" s="1127"/>
    </row>
    <row r="5501" spans="5:7" ht="12.75">
      <c r="E5501" s="1127"/>
      <c r="F5501" s="1127"/>
      <c r="G5501" s="1127"/>
    </row>
    <row r="5502" spans="5:7" ht="12.75">
      <c r="E5502" s="1127"/>
      <c r="F5502" s="1127"/>
      <c r="G5502" s="1127"/>
    </row>
    <row r="5503" spans="5:7" ht="12.75">
      <c r="E5503" s="1127"/>
      <c r="F5503" s="1127"/>
      <c r="G5503" s="1127"/>
    </row>
    <row r="5504" spans="5:7" ht="12.75">
      <c r="E5504" s="1127"/>
      <c r="F5504" s="1127"/>
      <c r="G5504" s="1127"/>
    </row>
    <row r="5505" spans="5:7" ht="12.75">
      <c r="E5505" s="1127"/>
      <c r="F5505" s="1127"/>
      <c r="G5505" s="1127"/>
    </row>
    <row r="5506" spans="5:7" ht="12.75">
      <c r="E5506" s="1127"/>
      <c r="F5506" s="1127"/>
      <c r="G5506" s="1127"/>
    </row>
    <row r="5507" spans="5:7" ht="12.75">
      <c r="E5507" s="1127"/>
      <c r="F5507" s="1127"/>
      <c r="G5507" s="1127"/>
    </row>
    <row r="5508" spans="5:7" ht="12.75">
      <c r="E5508" s="1127"/>
      <c r="F5508" s="1127"/>
      <c r="G5508" s="1127"/>
    </row>
    <row r="5509" spans="5:7" ht="12.75">
      <c r="E5509" s="1127"/>
      <c r="F5509" s="1127"/>
      <c r="G5509" s="1127"/>
    </row>
    <row r="5510" spans="5:7" ht="12.75">
      <c r="E5510" s="1127"/>
      <c r="F5510" s="1127"/>
      <c r="G5510" s="1127"/>
    </row>
    <row r="5511" spans="5:7" ht="12.75">
      <c r="E5511" s="1127"/>
      <c r="F5511" s="1127"/>
      <c r="G5511" s="1127"/>
    </row>
    <row r="5512" spans="5:7" ht="12.75">
      <c r="E5512" s="1127"/>
      <c r="F5512" s="1127"/>
      <c r="G5512" s="1127"/>
    </row>
    <row r="5513" spans="5:7" ht="12.75">
      <c r="E5513" s="1127"/>
      <c r="F5513" s="1127"/>
      <c r="G5513" s="1127"/>
    </row>
    <row r="5514" spans="5:7" ht="12.75">
      <c r="E5514" s="1127"/>
      <c r="F5514" s="1127"/>
      <c r="G5514" s="1127"/>
    </row>
    <row r="5515" spans="5:7" ht="12.75">
      <c r="E5515" s="1127"/>
      <c r="F5515" s="1127"/>
      <c r="G5515" s="1127"/>
    </row>
    <row r="5516" spans="5:7" ht="12.75">
      <c r="E5516" s="1127"/>
      <c r="F5516" s="1127"/>
      <c r="G5516" s="1127"/>
    </row>
    <row r="5517" spans="5:7" ht="12.75">
      <c r="E5517" s="1127"/>
      <c r="F5517" s="1127"/>
      <c r="G5517" s="1127"/>
    </row>
    <row r="5518" spans="5:7" ht="12.75">
      <c r="E5518" s="1127"/>
      <c r="F5518" s="1127"/>
      <c r="G5518" s="1127"/>
    </row>
    <row r="5519" spans="5:7" ht="12.75">
      <c r="E5519" s="1127"/>
      <c r="F5519" s="1127"/>
      <c r="G5519" s="1127"/>
    </row>
    <row r="5520" spans="5:7" ht="12.75">
      <c r="E5520" s="1127"/>
      <c r="F5520" s="1127"/>
      <c r="G5520" s="1127"/>
    </row>
    <row r="5521" spans="5:7" ht="12.75">
      <c r="E5521" s="1127"/>
      <c r="F5521" s="1127"/>
      <c r="G5521" s="1127"/>
    </row>
    <row r="5522" spans="5:7" ht="12.75">
      <c r="E5522" s="1127"/>
      <c r="F5522" s="1127"/>
      <c r="G5522" s="1127"/>
    </row>
    <row r="5523" spans="5:7" ht="12.75">
      <c r="E5523" s="1127"/>
      <c r="F5523" s="1127"/>
      <c r="G5523" s="1127"/>
    </row>
    <row r="5524" spans="5:7" ht="12.75">
      <c r="E5524" s="1127"/>
      <c r="F5524" s="1127"/>
      <c r="G5524" s="1127"/>
    </row>
    <row r="5525" spans="5:7" ht="12.75">
      <c r="E5525" s="1127"/>
      <c r="F5525" s="1127"/>
      <c r="G5525" s="1127"/>
    </row>
    <row r="5526" spans="5:7" ht="12.75">
      <c r="E5526" s="1127"/>
      <c r="F5526" s="1127"/>
      <c r="G5526" s="1127"/>
    </row>
    <row r="5527" spans="5:7" ht="12.75">
      <c r="E5527" s="1127"/>
      <c r="F5527" s="1127"/>
      <c r="G5527" s="1127"/>
    </row>
    <row r="5528" spans="5:7" ht="12.75">
      <c r="E5528" s="1127"/>
      <c r="F5528" s="1127"/>
      <c r="G5528" s="1127"/>
    </row>
    <row r="5529" spans="5:7" ht="12.75">
      <c r="E5529" s="1127"/>
      <c r="F5529" s="1127"/>
      <c r="G5529" s="1127"/>
    </row>
    <row r="5530" spans="5:7" ht="12.75">
      <c r="E5530" s="1127"/>
      <c r="F5530" s="1127"/>
      <c r="G5530" s="1127"/>
    </row>
    <row r="5531" spans="5:7" ht="12.75">
      <c r="E5531" s="1127"/>
      <c r="F5531" s="1127"/>
      <c r="G5531" s="1127"/>
    </row>
    <row r="5532" spans="5:7" ht="12.75">
      <c r="E5532" s="1127"/>
      <c r="F5532" s="1127"/>
      <c r="G5532" s="1127"/>
    </row>
    <row r="5533" spans="5:7" ht="12.75">
      <c r="E5533" s="1127"/>
      <c r="F5533" s="1127"/>
      <c r="G5533" s="1127"/>
    </row>
    <row r="5534" spans="5:7" ht="12.75">
      <c r="E5534" s="1127"/>
      <c r="F5534" s="1127"/>
      <c r="G5534" s="1127"/>
    </row>
    <row r="5535" spans="5:7" ht="12.75">
      <c r="E5535" s="1127"/>
      <c r="F5535" s="1127"/>
      <c r="G5535" s="1127"/>
    </row>
    <row r="5536" spans="5:7" ht="12.75">
      <c r="E5536" s="1127"/>
      <c r="F5536" s="1127"/>
      <c r="G5536" s="1127"/>
    </row>
    <row r="5537" spans="5:7" ht="12.75">
      <c r="E5537" s="1127"/>
      <c r="F5537" s="1127"/>
      <c r="G5537" s="1127"/>
    </row>
    <row r="5538" spans="5:7" ht="12.75">
      <c r="E5538" s="1127"/>
      <c r="F5538" s="1127"/>
      <c r="G5538" s="1127"/>
    </row>
    <row r="5539" spans="5:7" ht="12.75">
      <c r="E5539" s="1127"/>
      <c r="F5539" s="1127"/>
      <c r="G5539" s="1127"/>
    </row>
    <row r="5540" spans="5:7" ht="12.75">
      <c r="E5540" s="1127"/>
      <c r="F5540" s="1127"/>
      <c r="G5540" s="1127"/>
    </row>
    <row r="5541" spans="5:7" ht="12.75">
      <c r="E5541" s="1127"/>
      <c r="F5541" s="1127"/>
      <c r="G5541" s="1127"/>
    </row>
    <row r="5542" spans="5:7" ht="12.75">
      <c r="E5542" s="1127"/>
      <c r="F5542" s="1127"/>
      <c r="G5542" s="1127"/>
    </row>
    <row r="5543" spans="5:7" ht="12.75">
      <c r="E5543" s="1127"/>
      <c r="F5543" s="1127"/>
      <c r="G5543" s="1127"/>
    </row>
    <row r="5544" spans="5:7" ht="12.75">
      <c r="E5544" s="1127"/>
      <c r="F5544" s="1127"/>
      <c r="G5544" s="1127"/>
    </row>
    <row r="5545" spans="5:7" ht="12.75">
      <c r="E5545" s="1127"/>
      <c r="F5545" s="1127"/>
      <c r="G5545" s="1127"/>
    </row>
    <row r="5546" spans="5:7" ht="12.75">
      <c r="E5546" s="1127"/>
      <c r="F5546" s="1127"/>
      <c r="G5546" s="1127"/>
    </row>
    <row r="5547" spans="5:7" ht="12.75">
      <c r="E5547" s="1127"/>
      <c r="F5547" s="1127"/>
      <c r="G5547" s="1127"/>
    </row>
    <row r="5548" spans="5:7" ht="12.75">
      <c r="E5548" s="1127"/>
      <c r="F5548" s="1127"/>
      <c r="G5548" s="1127"/>
    </row>
    <row r="5549" spans="5:7" ht="12.75">
      <c r="E5549" s="1127"/>
      <c r="F5549" s="1127"/>
      <c r="G5549" s="1127"/>
    </row>
    <row r="5550" spans="5:7" ht="12.75">
      <c r="E5550" s="1127"/>
      <c r="F5550" s="1127"/>
      <c r="G5550" s="1127"/>
    </row>
    <row r="5551" spans="5:7" ht="12.75">
      <c r="E5551" s="1127"/>
      <c r="F5551" s="1127"/>
      <c r="G5551" s="1127"/>
    </row>
    <row r="5552" spans="5:7" ht="12.75">
      <c r="E5552" s="1127"/>
      <c r="F5552" s="1127"/>
      <c r="G5552" s="1127"/>
    </row>
    <row r="5553" spans="5:7" ht="12.75">
      <c r="E5553" s="1127"/>
      <c r="F5553" s="1127"/>
      <c r="G5553" s="1127"/>
    </row>
    <row r="5554" spans="5:7" ht="12.75">
      <c r="E5554" s="1127"/>
      <c r="F5554" s="1127"/>
      <c r="G5554" s="1127"/>
    </row>
    <row r="5555" spans="5:7" ht="12.75">
      <c r="E5555" s="1127"/>
      <c r="F5555" s="1127"/>
      <c r="G5555" s="1127"/>
    </row>
    <row r="5556" spans="5:7" ht="12.75">
      <c r="E5556" s="1127"/>
      <c r="F5556" s="1127"/>
      <c r="G5556" s="1127"/>
    </row>
    <row r="5557" spans="5:7" ht="12.75">
      <c r="E5557" s="1127"/>
      <c r="F5557" s="1127"/>
      <c r="G5557" s="1127"/>
    </row>
    <row r="5558" spans="5:7" ht="12.75">
      <c r="E5558" s="1127"/>
      <c r="F5558" s="1127"/>
      <c r="G5558" s="1127"/>
    </row>
    <row r="5559" spans="5:7" ht="12.75">
      <c r="E5559" s="1127"/>
      <c r="F5559" s="1127"/>
      <c r="G5559" s="1127"/>
    </row>
    <row r="5560" spans="5:7" ht="12.75">
      <c r="E5560" s="1127"/>
      <c r="F5560" s="1127"/>
      <c r="G5560" s="1127"/>
    </row>
    <row r="5561" spans="5:7" ht="12.75">
      <c r="E5561" s="1127"/>
      <c r="F5561" s="1127"/>
      <c r="G5561" s="1127"/>
    </row>
    <row r="5562" spans="5:7" ht="12.75">
      <c r="E5562" s="1127"/>
      <c r="F5562" s="1127"/>
      <c r="G5562" s="1127"/>
    </row>
    <row r="5563" spans="5:7" ht="12.75">
      <c r="E5563" s="1127"/>
      <c r="F5563" s="1127"/>
      <c r="G5563" s="1127"/>
    </row>
    <row r="5564" spans="5:7" ht="12.75">
      <c r="E5564" s="1127"/>
      <c r="F5564" s="1127"/>
      <c r="G5564" s="1127"/>
    </row>
    <row r="5565" spans="5:7" ht="12.75">
      <c r="E5565" s="1127"/>
      <c r="F5565" s="1127"/>
      <c r="G5565" s="1127"/>
    </row>
    <row r="5566" spans="5:7" ht="12.75">
      <c r="E5566" s="1127"/>
      <c r="F5566" s="1127"/>
      <c r="G5566" s="1127"/>
    </row>
    <row r="5567" spans="5:7" ht="12.75">
      <c r="E5567" s="1127"/>
      <c r="F5567" s="1127"/>
      <c r="G5567" s="1127"/>
    </row>
    <row r="5568" spans="5:7" ht="12.75">
      <c r="E5568" s="1127"/>
      <c r="F5568" s="1127"/>
      <c r="G5568" s="1127"/>
    </row>
    <row r="5569" spans="5:7" ht="12.75">
      <c r="E5569" s="1127"/>
      <c r="F5569" s="1127"/>
      <c r="G5569" s="1127"/>
    </row>
    <row r="5570" spans="5:7" ht="12.75">
      <c r="E5570" s="1127"/>
      <c r="F5570" s="1127"/>
      <c r="G5570" s="1127"/>
    </row>
    <row r="5571" spans="5:7" ht="12.75">
      <c r="E5571" s="1127"/>
      <c r="F5571" s="1127"/>
      <c r="G5571" s="1127"/>
    </row>
    <row r="5572" spans="5:7" ht="12.75">
      <c r="E5572" s="1127"/>
      <c r="F5572" s="1127"/>
      <c r="G5572" s="1127"/>
    </row>
    <row r="5573" spans="5:7" ht="12.75">
      <c r="E5573" s="1127"/>
      <c r="F5573" s="1127"/>
      <c r="G5573" s="1127"/>
    </row>
    <row r="5574" spans="5:7" ht="12.75">
      <c r="E5574" s="1127"/>
      <c r="F5574" s="1127"/>
      <c r="G5574" s="1127"/>
    </row>
    <row r="5575" spans="5:7" ht="12.75">
      <c r="E5575" s="1127"/>
      <c r="F5575" s="1127"/>
      <c r="G5575" s="1127"/>
    </row>
    <row r="5576" spans="5:7" ht="12.75">
      <c r="E5576" s="1127"/>
      <c r="F5576" s="1127"/>
      <c r="G5576" s="1127"/>
    </row>
    <row r="5577" spans="5:7" ht="12.75">
      <c r="E5577" s="1127"/>
      <c r="F5577" s="1127"/>
      <c r="G5577" s="1127"/>
    </row>
    <row r="5578" spans="5:7" ht="12.75">
      <c r="E5578" s="1127"/>
      <c r="F5578" s="1127"/>
      <c r="G5578" s="1127"/>
    </row>
    <row r="5579" spans="5:7" ht="12.75">
      <c r="E5579" s="1127"/>
      <c r="F5579" s="1127"/>
      <c r="G5579" s="1127"/>
    </row>
    <row r="5580" spans="5:7" ht="12.75">
      <c r="E5580" s="1127"/>
      <c r="F5580" s="1127"/>
      <c r="G5580" s="1127"/>
    </row>
    <row r="5581" spans="5:7" ht="12.75">
      <c r="E5581" s="1127"/>
      <c r="F5581" s="1127"/>
      <c r="G5581" s="1127"/>
    </row>
    <row r="5582" spans="5:7" ht="12.75">
      <c r="E5582" s="1127"/>
      <c r="F5582" s="1127"/>
      <c r="G5582" s="1127"/>
    </row>
    <row r="5583" spans="5:7" ht="12.75">
      <c r="E5583" s="1127"/>
      <c r="F5583" s="1127"/>
      <c r="G5583" s="1127"/>
    </row>
    <row r="5584" spans="5:7" ht="12.75">
      <c r="E5584" s="1127"/>
      <c r="F5584" s="1127"/>
      <c r="G5584" s="1127"/>
    </row>
    <row r="5585" spans="5:7" ht="12.75">
      <c r="E5585" s="1127"/>
      <c r="F5585" s="1127"/>
      <c r="G5585" s="1127"/>
    </row>
    <row r="5586" spans="5:7" ht="12.75">
      <c r="E5586" s="1127"/>
      <c r="F5586" s="1127"/>
      <c r="G5586" s="1127"/>
    </row>
    <row r="5587" spans="5:7" ht="12.75">
      <c r="E5587" s="1127"/>
      <c r="F5587" s="1127"/>
      <c r="G5587" s="1127"/>
    </row>
    <row r="5588" spans="5:7" ht="12.75">
      <c r="E5588" s="1127"/>
      <c r="F5588" s="1127"/>
      <c r="G5588" s="1127"/>
    </row>
    <row r="5589" spans="5:7" ht="12.75">
      <c r="E5589" s="1127"/>
      <c r="F5589" s="1127"/>
      <c r="G5589" s="1127"/>
    </row>
    <row r="5590" spans="5:7" ht="12.75">
      <c r="E5590" s="1127"/>
      <c r="F5590" s="1127"/>
      <c r="G5590" s="1127"/>
    </row>
    <row r="5591" spans="5:7" ht="12.75">
      <c r="E5591" s="1127"/>
      <c r="F5591" s="1127"/>
      <c r="G5591" s="1127"/>
    </row>
    <row r="5592" spans="5:7" ht="12.75">
      <c r="E5592" s="1127"/>
      <c r="F5592" s="1127"/>
      <c r="G5592" s="1127"/>
    </row>
    <row r="5593" spans="5:7" ht="12.75">
      <c r="E5593" s="1127"/>
      <c r="F5593" s="1127"/>
      <c r="G5593" s="1127"/>
    </row>
    <row r="5594" spans="5:7" ht="12.75">
      <c r="E5594" s="1127"/>
      <c r="F5594" s="1127"/>
      <c r="G5594" s="1127"/>
    </row>
    <row r="5595" spans="5:7" ht="12.75">
      <c r="E5595" s="1127"/>
      <c r="F5595" s="1127"/>
      <c r="G5595" s="1127"/>
    </row>
    <row r="5596" spans="5:7" ht="12.75">
      <c r="E5596" s="1127"/>
      <c r="F5596" s="1127"/>
      <c r="G5596" s="1127"/>
    </row>
    <row r="5597" spans="5:7" ht="12.75">
      <c r="E5597" s="1127"/>
      <c r="F5597" s="1127"/>
      <c r="G5597" s="1127"/>
    </row>
    <row r="5598" spans="5:7" ht="12.75">
      <c r="E5598" s="1127"/>
      <c r="F5598" s="1127"/>
      <c r="G5598" s="1127"/>
    </row>
    <row r="5599" spans="5:7" ht="12.75">
      <c r="E5599" s="1127"/>
      <c r="F5599" s="1127"/>
      <c r="G5599" s="1127"/>
    </row>
    <row r="5600" spans="5:7" ht="12.75">
      <c r="E5600" s="1127"/>
      <c r="F5600" s="1127"/>
      <c r="G5600" s="1127"/>
    </row>
    <row r="5601" spans="5:7" ht="12.75">
      <c r="E5601" s="1127"/>
      <c r="F5601" s="1127"/>
      <c r="G5601" s="1127"/>
    </row>
    <row r="5602" spans="5:7" ht="12.75">
      <c r="E5602" s="1127"/>
      <c r="F5602" s="1127"/>
      <c r="G5602" s="1127"/>
    </row>
    <row r="5603" spans="5:7" ht="12.75">
      <c r="E5603" s="1127"/>
      <c r="F5603" s="1127"/>
      <c r="G5603" s="1127"/>
    </row>
    <row r="5604" spans="5:7" ht="12.75">
      <c r="E5604" s="1127"/>
      <c r="F5604" s="1127"/>
      <c r="G5604" s="1127"/>
    </row>
    <row r="5605" spans="5:7" ht="12.75">
      <c r="E5605" s="1127"/>
      <c r="F5605" s="1127"/>
      <c r="G5605" s="1127"/>
    </row>
    <row r="5606" spans="5:7" ht="12.75">
      <c r="E5606" s="1127"/>
      <c r="F5606" s="1127"/>
      <c r="G5606" s="1127"/>
    </row>
    <row r="5607" spans="5:7" ht="12.75">
      <c r="E5607" s="1127"/>
      <c r="F5607" s="1127"/>
      <c r="G5607" s="1127"/>
    </row>
    <row r="5608" spans="5:7" ht="12.75">
      <c r="E5608" s="1127"/>
      <c r="F5608" s="1127"/>
      <c r="G5608" s="1127"/>
    </row>
    <row r="5609" spans="5:7" ht="12.75">
      <c r="E5609" s="1127"/>
      <c r="F5609" s="1127"/>
      <c r="G5609" s="1127"/>
    </row>
    <row r="5610" spans="5:7" ht="12.75">
      <c r="E5610" s="1127"/>
      <c r="F5610" s="1127"/>
      <c r="G5610" s="1127"/>
    </row>
    <row r="5611" spans="5:7" ht="12.75">
      <c r="E5611" s="1127"/>
      <c r="F5611" s="1127"/>
      <c r="G5611" s="1127"/>
    </row>
    <row r="5612" spans="5:7" ht="12.75">
      <c r="E5612" s="1127"/>
      <c r="F5612" s="1127"/>
      <c r="G5612" s="1127"/>
    </row>
    <row r="5613" spans="5:7" ht="12.75">
      <c r="E5613" s="1127"/>
      <c r="F5613" s="1127"/>
      <c r="G5613" s="1127"/>
    </row>
    <row r="5614" spans="5:7" ht="12.75">
      <c r="E5614" s="1127"/>
      <c r="F5614" s="1127"/>
      <c r="G5614" s="1127"/>
    </row>
    <row r="5615" spans="5:7" ht="12.75">
      <c r="E5615" s="1127"/>
      <c r="F5615" s="1127"/>
      <c r="G5615" s="1127"/>
    </row>
    <row r="5616" spans="5:7" ht="12.75">
      <c r="E5616" s="1127"/>
      <c r="F5616" s="1127"/>
      <c r="G5616" s="1127"/>
    </row>
    <row r="5617" spans="5:7" ht="12.75">
      <c r="E5617" s="1127"/>
      <c r="F5617" s="1127"/>
      <c r="G5617" s="1127"/>
    </row>
    <row r="5618" spans="5:7" ht="12.75">
      <c r="E5618" s="1127"/>
      <c r="F5618" s="1127"/>
      <c r="G5618" s="1127"/>
    </row>
    <row r="5619" spans="5:7" ht="12.75">
      <c r="E5619" s="1127"/>
      <c r="F5619" s="1127"/>
      <c r="G5619" s="1127"/>
    </row>
    <row r="5620" spans="5:7" ht="12.75">
      <c r="E5620" s="1127"/>
      <c r="F5620" s="1127"/>
      <c r="G5620" s="1127"/>
    </row>
    <row r="5621" spans="5:7" ht="12.75">
      <c r="E5621" s="1127"/>
      <c r="F5621" s="1127"/>
      <c r="G5621" s="1127"/>
    </row>
    <row r="5622" spans="5:7" ht="12.75">
      <c r="E5622" s="1127"/>
      <c r="F5622" s="1127"/>
      <c r="G5622" s="1127"/>
    </row>
    <row r="5623" spans="5:7" ht="12.75">
      <c r="E5623" s="1127"/>
      <c r="F5623" s="1127"/>
      <c r="G5623" s="1127"/>
    </row>
    <row r="5624" spans="5:7" ht="12.75">
      <c r="E5624" s="1127"/>
      <c r="F5624" s="1127"/>
      <c r="G5624" s="1127"/>
    </row>
    <row r="5625" spans="5:7" ht="12.75">
      <c r="E5625" s="1127"/>
      <c r="F5625" s="1127"/>
      <c r="G5625" s="1127"/>
    </row>
    <row r="5626" spans="5:7" ht="12.75">
      <c r="E5626" s="1127"/>
      <c r="F5626" s="1127"/>
      <c r="G5626" s="1127"/>
    </row>
    <row r="5627" spans="5:7" ht="12.75">
      <c r="E5627" s="1127"/>
      <c r="F5627" s="1127"/>
      <c r="G5627" s="1127"/>
    </row>
    <row r="5628" spans="5:7" ht="12.75">
      <c r="E5628" s="1127"/>
      <c r="F5628" s="1127"/>
      <c r="G5628" s="1127"/>
    </row>
    <row r="5629" spans="5:7" ht="12.75">
      <c r="E5629" s="1127"/>
      <c r="F5629" s="1127"/>
      <c r="G5629" s="1127"/>
    </row>
    <row r="5630" spans="5:7" ht="12.75">
      <c r="E5630" s="1127"/>
      <c r="F5630" s="1127"/>
      <c r="G5630" s="1127"/>
    </row>
    <row r="5631" spans="5:7" ht="12.75">
      <c r="E5631" s="1127"/>
      <c r="F5631" s="1127"/>
      <c r="G5631" s="1127"/>
    </row>
    <row r="5632" spans="5:7" ht="12.75">
      <c r="E5632" s="1127"/>
      <c r="F5632" s="1127"/>
      <c r="G5632" s="1127"/>
    </row>
    <row r="5633" spans="5:7" ht="12.75">
      <c r="E5633" s="1127"/>
      <c r="F5633" s="1127"/>
      <c r="G5633" s="1127"/>
    </row>
    <row r="5634" spans="5:7" ht="12.75">
      <c r="E5634" s="1127"/>
      <c r="F5634" s="1127"/>
      <c r="G5634" s="1127"/>
    </row>
    <row r="5635" spans="5:7" ht="12.75">
      <c r="E5635" s="1127"/>
      <c r="F5635" s="1127"/>
      <c r="G5635" s="1127"/>
    </row>
    <row r="5636" spans="5:7" ht="12.75">
      <c r="E5636" s="1127"/>
      <c r="F5636" s="1127"/>
      <c r="G5636" s="1127"/>
    </row>
    <row r="5637" spans="5:7" ht="12.75">
      <c r="E5637" s="1127"/>
      <c r="F5637" s="1127"/>
      <c r="G5637" s="1127"/>
    </row>
    <row r="5638" spans="5:7" ht="12.75">
      <c r="E5638" s="1127"/>
      <c r="F5638" s="1127"/>
      <c r="G5638" s="1127"/>
    </row>
    <row r="5639" spans="5:7" ht="12.75">
      <c r="E5639" s="1127"/>
      <c r="F5639" s="1127"/>
      <c r="G5639" s="1127"/>
    </row>
    <row r="5640" spans="5:7" ht="12.75">
      <c r="E5640" s="1127"/>
      <c r="F5640" s="1127"/>
      <c r="G5640" s="1127"/>
    </row>
    <row r="5641" spans="5:7" ht="12.75">
      <c r="E5641" s="1127"/>
      <c r="F5641" s="1127"/>
      <c r="G5641" s="1127"/>
    </row>
    <row r="5642" spans="5:7" ht="12.75">
      <c r="E5642" s="1127"/>
      <c r="F5642" s="1127"/>
      <c r="G5642" s="1127"/>
    </row>
    <row r="5643" spans="5:7" ht="12.75">
      <c r="E5643" s="1127"/>
      <c r="F5643" s="1127"/>
      <c r="G5643" s="1127"/>
    </row>
    <row r="5644" spans="5:7" ht="12.75">
      <c r="E5644" s="1127"/>
      <c r="F5644" s="1127"/>
      <c r="G5644" s="1127"/>
    </row>
    <row r="5645" spans="5:7" ht="12.75">
      <c r="E5645" s="1127"/>
      <c r="F5645" s="1127"/>
      <c r="G5645" s="1127"/>
    </row>
    <row r="5646" spans="5:7" ht="12.75">
      <c r="E5646" s="1127"/>
      <c r="F5646" s="1127"/>
      <c r="G5646" s="1127"/>
    </row>
    <row r="5647" spans="5:7" ht="12.75">
      <c r="E5647" s="1127"/>
      <c r="F5647" s="1127"/>
      <c r="G5647" s="1127"/>
    </row>
    <row r="5648" spans="5:7" ht="12.75">
      <c r="E5648" s="1127"/>
      <c r="F5648" s="1127"/>
      <c r="G5648" s="1127"/>
    </row>
    <row r="5649" spans="5:7" ht="12.75">
      <c r="E5649" s="1127"/>
      <c r="F5649" s="1127"/>
      <c r="G5649" s="1127"/>
    </row>
    <row r="5650" spans="5:7" ht="12.75">
      <c r="E5650" s="1127"/>
      <c r="F5650" s="1127"/>
      <c r="G5650" s="1127"/>
    </row>
    <row r="5651" spans="5:7" ht="12.75">
      <c r="E5651" s="1127"/>
      <c r="F5651" s="1127"/>
      <c r="G5651" s="1127"/>
    </row>
    <row r="5652" spans="5:7" ht="12.75">
      <c r="E5652" s="1127"/>
      <c r="F5652" s="1127"/>
      <c r="G5652" s="1127"/>
    </row>
    <row r="5653" spans="5:7" ht="12.75">
      <c r="E5653" s="1127"/>
      <c r="F5653" s="1127"/>
      <c r="G5653" s="1127"/>
    </row>
    <row r="5654" spans="5:7" ht="12.75">
      <c r="E5654" s="1127"/>
      <c r="F5654" s="1127"/>
      <c r="G5654" s="1127"/>
    </row>
    <row r="5655" spans="5:7" ht="12.75">
      <c r="E5655" s="1127"/>
      <c r="F5655" s="1127"/>
      <c r="G5655" s="1127"/>
    </row>
    <row r="5656" spans="5:7" ht="12.75">
      <c r="E5656" s="1127"/>
      <c r="F5656" s="1127"/>
      <c r="G5656" s="1127"/>
    </row>
    <row r="5657" spans="5:7" ht="12.75">
      <c r="E5657" s="1127"/>
      <c r="F5657" s="1127"/>
      <c r="G5657" s="1127"/>
    </row>
    <row r="5658" spans="5:7" ht="12.75">
      <c r="E5658" s="1127"/>
      <c r="F5658" s="1127"/>
      <c r="G5658" s="1127"/>
    </row>
    <row r="5659" spans="5:7" ht="12.75">
      <c r="E5659" s="1127"/>
      <c r="F5659" s="1127"/>
      <c r="G5659" s="1127"/>
    </row>
    <row r="5660" spans="5:7" ht="12.75">
      <c r="E5660" s="1127"/>
      <c r="F5660" s="1127"/>
      <c r="G5660" s="1127"/>
    </row>
    <row r="5661" spans="5:7" ht="12.75">
      <c r="E5661" s="1127"/>
      <c r="F5661" s="1127"/>
      <c r="G5661" s="1127"/>
    </row>
    <row r="5662" spans="5:7" ht="12.75">
      <c r="E5662" s="1127"/>
      <c r="F5662" s="1127"/>
      <c r="G5662" s="1127"/>
    </row>
    <row r="5663" spans="5:7" ht="12.75">
      <c r="E5663" s="1127"/>
      <c r="F5663" s="1127"/>
      <c r="G5663" s="1127"/>
    </row>
    <row r="5664" spans="5:7" ht="12.75">
      <c r="E5664" s="1127"/>
      <c r="F5664" s="1127"/>
      <c r="G5664" s="1127"/>
    </row>
    <row r="5665" spans="5:7" ht="12.75">
      <c r="E5665" s="1127"/>
      <c r="F5665" s="1127"/>
      <c r="G5665" s="1127"/>
    </row>
    <row r="5666" spans="5:7" ht="12.75">
      <c r="E5666" s="1127"/>
      <c r="F5666" s="1127"/>
      <c r="G5666" s="1127"/>
    </row>
    <row r="5667" spans="5:7" ht="12.75">
      <c r="E5667" s="1127"/>
      <c r="F5667" s="1127"/>
      <c r="G5667" s="1127"/>
    </row>
    <row r="5668" spans="5:7" ht="12.75">
      <c r="E5668" s="1127"/>
      <c r="F5668" s="1127"/>
      <c r="G5668" s="1127"/>
    </row>
    <row r="5669" spans="5:7" ht="12.75">
      <c r="E5669" s="1127"/>
      <c r="F5669" s="1127"/>
      <c r="G5669" s="1127"/>
    </row>
    <row r="5670" spans="5:7" ht="12.75">
      <c r="E5670" s="1127"/>
      <c r="F5670" s="1127"/>
      <c r="G5670" s="1127"/>
    </row>
    <row r="5671" spans="5:7" ht="12.75">
      <c r="E5671" s="1127"/>
      <c r="F5671" s="1127"/>
      <c r="G5671" s="1127"/>
    </row>
    <row r="5672" spans="5:7" ht="12.75">
      <c r="E5672" s="1127"/>
      <c r="F5672" s="1127"/>
      <c r="G5672" s="1127"/>
    </row>
    <row r="5673" spans="5:7" ht="12.75">
      <c r="E5673" s="1127"/>
      <c r="F5673" s="1127"/>
      <c r="G5673" s="1127"/>
    </row>
    <row r="5674" spans="5:7" ht="12.75">
      <c r="E5674" s="1127"/>
      <c r="F5674" s="1127"/>
      <c r="G5674" s="1127"/>
    </row>
    <row r="5675" spans="5:7" ht="12.75">
      <c r="E5675" s="1127"/>
      <c r="F5675" s="1127"/>
      <c r="G5675" s="1127"/>
    </row>
    <row r="5676" spans="5:7" ht="12.75">
      <c r="E5676" s="1127"/>
      <c r="F5676" s="1127"/>
      <c r="G5676" s="1127"/>
    </row>
    <row r="5677" spans="5:7" ht="12.75">
      <c r="E5677" s="1127"/>
      <c r="F5677" s="1127"/>
      <c r="G5677" s="1127"/>
    </row>
    <row r="5678" spans="5:7" ht="12.75">
      <c r="E5678" s="1127"/>
      <c r="F5678" s="1127"/>
      <c r="G5678" s="1127"/>
    </row>
    <row r="5679" spans="5:7" ht="12.75">
      <c r="E5679" s="1127"/>
      <c r="F5679" s="1127"/>
      <c r="G5679" s="1127"/>
    </row>
    <row r="5680" spans="5:7" ht="12.75">
      <c r="E5680" s="1127"/>
      <c r="F5680" s="1127"/>
      <c r="G5680" s="1127"/>
    </row>
    <row r="5681" spans="5:7" ht="12.75">
      <c r="E5681" s="1127"/>
      <c r="F5681" s="1127"/>
      <c r="G5681" s="1127"/>
    </row>
    <row r="5682" spans="5:7" ht="12.75">
      <c r="E5682" s="1127"/>
      <c r="F5682" s="1127"/>
      <c r="G5682" s="1127"/>
    </row>
    <row r="5683" spans="5:7" ht="12.75">
      <c r="E5683" s="1127"/>
      <c r="F5683" s="1127"/>
      <c r="G5683" s="1127"/>
    </row>
    <row r="5684" spans="5:7" ht="12.75">
      <c r="E5684" s="1127"/>
      <c r="F5684" s="1127"/>
      <c r="G5684" s="1127"/>
    </row>
    <row r="5685" spans="5:7" ht="12.75">
      <c r="E5685" s="1127"/>
      <c r="F5685" s="1127"/>
      <c r="G5685" s="1127"/>
    </row>
    <row r="5686" spans="5:7" ht="12.75">
      <c r="E5686" s="1127"/>
      <c r="F5686" s="1127"/>
      <c r="G5686" s="1127"/>
    </row>
    <row r="5687" spans="5:7" ht="12.75">
      <c r="E5687" s="1127"/>
      <c r="F5687" s="1127"/>
      <c r="G5687" s="1127"/>
    </row>
    <row r="5688" spans="5:7" ht="12.75">
      <c r="E5688" s="1127"/>
      <c r="F5688" s="1127"/>
      <c r="G5688" s="1127"/>
    </row>
    <row r="5689" spans="5:7" ht="12.75">
      <c r="E5689" s="1127"/>
      <c r="F5689" s="1127"/>
      <c r="G5689" s="1127"/>
    </row>
    <row r="5690" spans="5:7" ht="12.75">
      <c r="E5690" s="1127"/>
      <c r="F5690" s="1127"/>
      <c r="G5690" s="1127"/>
    </row>
    <row r="5691" spans="5:7" ht="12.75">
      <c r="E5691" s="1127"/>
      <c r="F5691" s="1127"/>
      <c r="G5691" s="1127"/>
    </row>
    <row r="5692" spans="5:7" ht="12.75">
      <c r="E5692" s="1127"/>
      <c r="F5692" s="1127"/>
      <c r="G5692" s="1127"/>
    </row>
    <row r="5693" spans="5:7" ht="12.75">
      <c r="E5693" s="1127"/>
      <c r="F5693" s="1127"/>
      <c r="G5693" s="1127"/>
    </row>
    <row r="5694" spans="5:7" ht="12.75">
      <c r="E5694" s="1127"/>
      <c r="F5694" s="1127"/>
      <c r="G5694" s="1127"/>
    </row>
    <row r="5695" spans="5:7" ht="12.75">
      <c r="E5695" s="1127"/>
      <c r="F5695" s="1127"/>
      <c r="G5695" s="1127"/>
    </row>
    <row r="5696" spans="5:7" ht="12.75">
      <c r="E5696" s="1127"/>
      <c r="F5696" s="1127"/>
      <c r="G5696" s="1127"/>
    </row>
    <row r="5697" spans="5:7" ht="12.75">
      <c r="E5697" s="1127"/>
      <c r="F5697" s="1127"/>
      <c r="G5697" s="1127"/>
    </row>
    <row r="5698" spans="5:7" ht="12.75">
      <c r="E5698" s="1127"/>
      <c r="F5698" s="1127"/>
      <c r="G5698" s="1127"/>
    </row>
    <row r="5699" spans="5:7" ht="12.75">
      <c r="E5699" s="1127"/>
      <c r="F5699" s="1127"/>
      <c r="G5699" s="1127"/>
    </row>
    <row r="5700" spans="5:7" ht="12.75">
      <c r="E5700" s="1127"/>
      <c r="F5700" s="1127"/>
      <c r="G5700" s="1127"/>
    </row>
    <row r="5701" spans="5:7" ht="12.75">
      <c r="E5701" s="1127"/>
      <c r="F5701" s="1127"/>
      <c r="G5701" s="1127"/>
    </row>
    <row r="5702" spans="5:7" ht="12.75">
      <c r="E5702" s="1127"/>
      <c r="F5702" s="1127"/>
      <c r="G5702" s="1127"/>
    </row>
    <row r="5703" spans="5:7" ht="12.75">
      <c r="E5703" s="1127"/>
      <c r="F5703" s="1127"/>
      <c r="G5703" s="1127"/>
    </row>
    <row r="5704" spans="5:7" ht="12.75">
      <c r="E5704" s="1127"/>
      <c r="F5704" s="1127"/>
      <c r="G5704" s="1127"/>
    </row>
    <row r="5705" spans="5:7" ht="12.75">
      <c r="E5705" s="1127"/>
      <c r="F5705" s="1127"/>
      <c r="G5705" s="1127"/>
    </row>
    <row r="5706" spans="5:7" ht="12.75">
      <c r="E5706" s="1127"/>
      <c r="F5706" s="1127"/>
      <c r="G5706" s="1127"/>
    </row>
    <row r="5707" spans="5:7" ht="12.75">
      <c r="E5707" s="1127"/>
      <c r="F5707" s="1127"/>
      <c r="G5707" s="1127"/>
    </row>
    <row r="5708" spans="5:7" ht="12.75">
      <c r="E5708" s="1127"/>
      <c r="F5708" s="1127"/>
      <c r="G5708" s="1127"/>
    </row>
    <row r="5709" spans="5:7" ht="12.75">
      <c r="E5709" s="1127"/>
      <c r="F5709" s="1127"/>
      <c r="G5709" s="1127"/>
    </row>
    <row r="5710" spans="5:7" ht="12.75">
      <c r="E5710" s="1127"/>
      <c r="F5710" s="1127"/>
      <c r="G5710" s="1127"/>
    </row>
    <row r="5711" spans="5:7" ht="12.75">
      <c r="E5711" s="1127"/>
      <c r="F5711" s="1127"/>
      <c r="G5711" s="1127"/>
    </row>
    <row r="5712" spans="5:7" ht="12.75">
      <c r="E5712" s="1127"/>
      <c r="F5712" s="1127"/>
      <c r="G5712" s="1127"/>
    </row>
    <row r="5713" spans="5:7" ht="12.75">
      <c r="E5713" s="1127"/>
      <c r="F5713" s="1127"/>
      <c r="G5713" s="1127"/>
    </row>
    <row r="5714" spans="5:7" ht="12.75">
      <c r="E5714" s="1127"/>
      <c r="F5714" s="1127"/>
      <c r="G5714" s="1127"/>
    </row>
    <row r="5715" spans="5:7" ht="12.75">
      <c r="E5715" s="1127"/>
      <c r="F5715" s="1127"/>
      <c r="G5715" s="1127"/>
    </row>
    <row r="5716" spans="5:7" ht="12.75">
      <c r="E5716" s="1127"/>
      <c r="F5716" s="1127"/>
      <c r="G5716" s="1127"/>
    </row>
    <row r="5717" spans="5:7" ht="12.75">
      <c r="E5717" s="1127"/>
      <c r="F5717" s="1127"/>
      <c r="G5717" s="1127"/>
    </row>
    <row r="5718" spans="5:7" ht="12.75">
      <c r="E5718" s="1127"/>
      <c r="F5718" s="1127"/>
      <c r="G5718" s="1127"/>
    </row>
    <row r="5719" spans="5:7" ht="12.75">
      <c r="E5719" s="1127"/>
      <c r="F5719" s="1127"/>
      <c r="G5719" s="1127"/>
    </row>
    <row r="5720" spans="5:7" ht="12.75">
      <c r="E5720" s="1127"/>
      <c r="F5720" s="1127"/>
      <c r="G5720" s="1127"/>
    </row>
    <row r="5721" spans="5:7" ht="12.75">
      <c r="E5721" s="1127"/>
      <c r="F5721" s="1127"/>
      <c r="G5721" s="1127"/>
    </row>
    <row r="5722" spans="5:7" ht="12.75">
      <c r="E5722" s="1127"/>
      <c r="F5722" s="1127"/>
      <c r="G5722" s="1127"/>
    </row>
    <row r="5723" spans="5:7" ht="12.75">
      <c r="E5723" s="1127"/>
      <c r="F5723" s="1127"/>
      <c r="G5723" s="1127"/>
    </row>
    <row r="5724" spans="5:7" ht="12.75">
      <c r="E5724" s="1127"/>
      <c r="F5724" s="1127"/>
      <c r="G5724" s="1127"/>
    </row>
    <row r="5725" spans="5:7" ht="12.75">
      <c r="E5725" s="1127"/>
      <c r="F5725" s="1127"/>
      <c r="G5725" s="1127"/>
    </row>
    <row r="5726" spans="5:7" ht="12.75">
      <c r="E5726" s="1127"/>
      <c r="F5726" s="1127"/>
      <c r="G5726" s="1127"/>
    </row>
    <row r="5727" spans="5:7" ht="12.75">
      <c r="E5727" s="1127"/>
      <c r="F5727" s="1127"/>
      <c r="G5727" s="1127"/>
    </row>
    <row r="5728" spans="5:7" ht="12.75">
      <c r="E5728" s="1127"/>
      <c r="F5728" s="1127"/>
      <c r="G5728" s="1127"/>
    </row>
    <row r="5729" spans="5:7" ht="12.75">
      <c r="E5729" s="1127"/>
      <c r="F5729" s="1127"/>
      <c r="G5729" s="1127"/>
    </row>
    <row r="5730" spans="5:7" ht="12.75">
      <c r="E5730" s="1127"/>
      <c r="F5730" s="1127"/>
      <c r="G5730" s="1127"/>
    </row>
    <row r="5731" spans="5:7" ht="12.75">
      <c r="E5731" s="1127"/>
      <c r="F5731" s="1127"/>
      <c r="G5731" s="1127"/>
    </row>
    <row r="5732" spans="5:7" ht="12.75">
      <c r="E5732" s="1127"/>
      <c r="F5732" s="1127"/>
      <c r="G5732" s="1127"/>
    </row>
    <row r="5733" spans="5:7" ht="12.75">
      <c r="E5733" s="1127"/>
      <c r="F5733" s="1127"/>
      <c r="G5733" s="1127"/>
    </row>
    <row r="5734" spans="5:7" ht="12.75">
      <c r="E5734" s="1127"/>
      <c r="F5734" s="1127"/>
      <c r="G5734" s="1127"/>
    </row>
    <row r="5735" spans="5:7" ht="12.75">
      <c r="E5735" s="1127"/>
      <c r="F5735" s="1127"/>
      <c r="G5735" s="1127"/>
    </row>
    <row r="5736" spans="5:7" ht="12.75">
      <c r="E5736" s="1127"/>
      <c r="F5736" s="1127"/>
      <c r="G5736" s="1127"/>
    </row>
    <row r="5737" spans="5:7" ht="12.75">
      <c r="E5737" s="1127"/>
      <c r="F5737" s="1127"/>
      <c r="G5737" s="1127"/>
    </row>
    <row r="5738" spans="5:7" ht="12.75">
      <c r="E5738" s="1127"/>
      <c r="F5738" s="1127"/>
      <c r="G5738" s="1127"/>
    </row>
    <row r="5739" spans="5:7" ht="12.75">
      <c r="E5739" s="1127"/>
      <c r="F5739" s="1127"/>
      <c r="G5739" s="1127"/>
    </row>
    <row r="5740" spans="5:7" ht="12.75">
      <c r="E5740" s="1127"/>
      <c r="F5740" s="1127"/>
      <c r="G5740" s="1127"/>
    </row>
    <row r="5741" spans="5:7" ht="12.75">
      <c r="E5741" s="1127"/>
      <c r="F5741" s="1127"/>
      <c r="G5741" s="1127"/>
    </row>
    <row r="5742" spans="5:7" ht="12.75">
      <c r="E5742" s="1127"/>
      <c r="F5742" s="1127"/>
      <c r="G5742" s="1127"/>
    </row>
    <row r="5743" spans="5:7" ht="12.75">
      <c r="E5743" s="1127"/>
      <c r="F5743" s="1127"/>
      <c r="G5743" s="1127"/>
    </row>
    <row r="5744" spans="5:7" ht="12.75">
      <c r="E5744" s="1127"/>
      <c r="F5744" s="1127"/>
      <c r="G5744" s="1127"/>
    </row>
    <row r="5745" spans="5:7" ht="12.75">
      <c r="E5745" s="1127"/>
      <c r="F5745" s="1127"/>
      <c r="G5745" s="1127"/>
    </row>
    <row r="5746" spans="5:7" ht="12.75">
      <c r="E5746" s="1127"/>
      <c r="F5746" s="1127"/>
      <c r="G5746" s="1127"/>
    </row>
    <row r="5747" spans="5:7" ht="12.75">
      <c r="E5747" s="1127"/>
      <c r="F5747" s="1127"/>
      <c r="G5747" s="1127"/>
    </row>
    <row r="5748" spans="5:7" ht="12.75">
      <c r="E5748" s="1127"/>
      <c r="F5748" s="1127"/>
      <c r="G5748" s="1127"/>
    </row>
    <row r="5749" spans="5:7" ht="12.75">
      <c r="E5749" s="1127"/>
      <c r="F5749" s="1127"/>
      <c r="G5749" s="1127"/>
    </row>
    <row r="5750" spans="5:7" ht="12.75">
      <c r="E5750" s="1127"/>
      <c r="F5750" s="1127"/>
      <c r="G5750" s="1127"/>
    </row>
    <row r="5751" spans="5:7" ht="12.75">
      <c r="E5751" s="1127"/>
      <c r="F5751" s="1127"/>
      <c r="G5751" s="1127"/>
    </row>
    <row r="5752" spans="5:7" ht="12.75">
      <c r="E5752" s="1127"/>
      <c r="F5752" s="1127"/>
      <c r="G5752" s="1127"/>
    </row>
    <row r="5753" spans="5:7" ht="12.75">
      <c r="E5753" s="1127"/>
      <c r="F5753" s="1127"/>
      <c r="G5753" s="1127"/>
    </row>
    <row r="5754" spans="5:7" ht="12.75">
      <c r="E5754" s="1127"/>
      <c r="F5754" s="1127"/>
      <c r="G5754" s="1127"/>
    </row>
    <row r="5755" spans="5:7" ht="12.75">
      <c r="E5755" s="1127"/>
      <c r="F5755" s="1127"/>
      <c r="G5755" s="1127"/>
    </row>
    <row r="5756" spans="5:7" ht="12.75">
      <c r="E5756" s="1127"/>
      <c r="F5756" s="1127"/>
      <c r="G5756" s="1127"/>
    </row>
    <row r="5757" spans="5:7" ht="12.75">
      <c r="E5757" s="1127"/>
      <c r="F5757" s="1127"/>
      <c r="G5757" s="1127"/>
    </row>
    <row r="5758" spans="5:7" ht="12.75">
      <c r="E5758" s="1127"/>
      <c r="F5758" s="1127"/>
      <c r="G5758" s="1127"/>
    </row>
    <row r="5759" spans="5:7" ht="12.75">
      <c r="E5759" s="1127"/>
      <c r="F5759" s="1127"/>
      <c r="G5759" s="1127"/>
    </row>
    <row r="5760" spans="5:7" ht="12.75">
      <c r="E5760" s="1127"/>
      <c r="F5760" s="1127"/>
      <c r="G5760" s="1127"/>
    </row>
    <row r="5761" spans="5:7" ht="12.75">
      <c r="E5761" s="1127"/>
      <c r="F5761" s="1127"/>
      <c r="G5761" s="1127"/>
    </row>
    <row r="5762" spans="5:7" ht="12.75">
      <c r="E5762" s="1127"/>
      <c r="F5762" s="1127"/>
      <c r="G5762" s="1127"/>
    </row>
    <row r="5763" spans="5:7" ht="12.75">
      <c r="E5763" s="1127"/>
      <c r="F5763" s="1127"/>
      <c r="G5763" s="1127"/>
    </row>
    <row r="5764" spans="5:7" ht="12.75">
      <c r="E5764" s="1127"/>
      <c r="F5764" s="1127"/>
      <c r="G5764" s="1127"/>
    </row>
    <row r="5765" spans="5:7" ht="12.75">
      <c r="E5765" s="1127"/>
      <c r="F5765" s="1127"/>
      <c r="G5765" s="1127"/>
    </row>
    <row r="5766" spans="5:7" ht="12.75">
      <c r="E5766" s="1127"/>
      <c r="F5766" s="1127"/>
      <c r="G5766" s="1127"/>
    </row>
    <row r="5767" spans="5:7" ht="12.75">
      <c r="E5767" s="1127"/>
      <c r="F5767" s="1127"/>
      <c r="G5767" s="1127"/>
    </row>
    <row r="5768" spans="5:7" ht="12.75">
      <c r="E5768" s="1127"/>
      <c r="F5768" s="1127"/>
      <c r="G5768" s="1127"/>
    </row>
    <row r="5769" spans="5:7" ht="12.75">
      <c r="E5769" s="1127"/>
      <c r="F5769" s="1127"/>
      <c r="G5769" s="1127"/>
    </row>
    <row r="5770" spans="5:7" ht="12.75">
      <c r="E5770" s="1127"/>
      <c r="F5770" s="1127"/>
      <c r="G5770" s="1127"/>
    </row>
    <row r="5771" spans="5:7" ht="12.75">
      <c r="E5771" s="1127"/>
      <c r="F5771" s="1127"/>
      <c r="G5771" s="1127"/>
    </row>
    <row r="5772" spans="5:7" ht="12.75">
      <c r="E5772" s="1127"/>
      <c r="F5772" s="1127"/>
      <c r="G5772" s="1127"/>
    </row>
    <row r="5773" spans="5:7" ht="12.75">
      <c r="E5773" s="1127"/>
      <c r="F5773" s="1127"/>
      <c r="G5773" s="1127"/>
    </row>
    <row r="5774" spans="5:7" ht="12.75">
      <c r="E5774" s="1127"/>
      <c r="F5774" s="1127"/>
      <c r="G5774" s="1127"/>
    </row>
    <row r="5775" spans="5:7" ht="12.75">
      <c r="E5775" s="1127"/>
      <c r="F5775" s="1127"/>
      <c r="G5775" s="1127"/>
    </row>
    <row r="5776" spans="5:7" ht="12.75">
      <c r="E5776" s="1127"/>
      <c r="F5776" s="1127"/>
      <c r="G5776" s="1127"/>
    </row>
    <row r="5777" spans="5:7" ht="12.75">
      <c r="E5777" s="1127"/>
      <c r="F5777" s="1127"/>
      <c r="G5777" s="1127"/>
    </row>
    <row r="5778" spans="5:7" ht="12.75">
      <c r="E5778" s="1127"/>
      <c r="F5778" s="1127"/>
      <c r="G5778" s="1127"/>
    </row>
    <row r="5779" spans="5:7" ht="12.75">
      <c r="E5779" s="1127"/>
      <c r="F5779" s="1127"/>
      <c r="G5779" s="1127"/>
    </row>
    <row r="5780" spans="5:7" ht="12.75">
      <c r="E5780" s="1127"/>
      <c r="F5780" s="1127"/>
      <c r="G5780" s="1127"/>
    </row>
    <row r="5781" spans="5:7" ht="12.75">
      <c r="E5781" s="1127"/>
      <c r="F5781" s="1127"/>
      <c r="G5781" s="1127"/>
    </row>
    <row r="5782" spans="5:7" ht="12.75">
      <c r="E5782" s="1127"/>
      <c r="F5782" s="1127"/>
      <c r="G5782" s="1127"/>
    </row>
    <row r="5783" spans="5:7" ht="12.75">
      <c r="E5783" s="1127"/>
      <c r="F5783" s="1127"/>
      <c r="G5783" s="1127"/>
    </row>
    <row r="5784" spans="5:7" ht="12.75">
      <c r="E5784" s="1127"/>
      <c r="F5784" s="1127"/>
      <c r="G5784" s="1127"/>
    </row>
    <row r="5785" spans="5:7" ht="12.75">
      <c r="E5785" s="1127"/>
      <c r="F5785" s="1127"/>
      <c r="G5785" s="1127"/>
    </row>
    <row r="5786" spans="5:7" ht="12.75">
      <c r="E5786" s="1127"/>
      <c r="F5786" s="1127"/>
      <c r="G5786" s="1127"/>
    </row>
    <row r="5787" spans="5:7" ht="12.75">
      <c r="E5787" s="1127"/>
      <c r="F5787" s="1127"/>
      <c r="G5787" s="1127"/>
    </row>
    <row r="5788" spans="5:7" ht="12.75">
      <c r="E5788" s="1127"/>
      <c r="F5788" s="1127"/>
      <c r="G5788" s="1127"/>
    </row>
    <row r="5789" spans="5:7" ht="12.75">
      <c r="E5789" s="1127"/>
      <c r="F5789" s="1127"/>
      <c r="G5789" s="1127"/>
    </row>
    <row r="5790" spans="5:7" ht="12.75">
      <c r="E5790" s="1127"/>
      <c r="F5790" s="1127"/>
      <c r="G5790" s="1127"/>
    </row>
    <row r="5791" spans="5:7" ht="12.75">
      <c r="E5791" s="1127"/>
      <c r="F5791" s="1127"/>
      <c r="G5791" s="1127"/>
    </row>
    <row r="5792" spans="5:7" ht="12.75">
      <c r="E5792" s="1127"/>
      <c r="F5792" s="1127"/>
      <c r="G5792" s="1127"/>
    </row>
    <row r="5793" spans="5:7" ht="12.75">
      <c r="E5793" s="1127"/>
      <c r="F5793" s="1127"/>
      <c r="G5793" s="1127"/>
    </row>
    <row r="5794" spans="5:7" ht="12.75">
      <c r="E5794" s="1127"/>
      <c r="F5794" s="1127"/>
      <c r="G5794" s="1127"/>
    </row>
    <row r="5795" spans="5:7" ht="12.75">
      <c r="E5795" s="1127"/>
      <c r="F5795" s="1127"/>
      <c r="G5795" s="1127"/>
    </row>
    <row r="5796" spans="5:7" ht="12.75">
      <c r="E5796" s="1127"/>
      <c r="F5796" s="1127"/>
      <c r="G5796" s="1127"/>
    </row>
    <row r="5797" spans="5:7" ht="12.75">
      <c r="E5797" s="1127"/>
      <c r="F5797" s="1127"/>
      <c r="G5797" s="1127"/>
    </row>
    <row r="5798" spans="5:7" ht="12.75">
      <c r="E5798" s="1127"/>
      <c r="F5798" s="1127"/>
      <c r="G5798" s="1127"/>
    </row>
    <row r="5799" spans="5:7" ht="12.75">
      <c r="E5799" s="1127"/>
      <c r="F5799" s="1127"/>
      <c r="G5799" s="1127"/>
    </row>
    <row r="5800" spans="5:7" ht="12.75">
      <c r="E5800" s="1127"/>
      <c r="F5800" s="1127"/>
      <c r="G5800" s="1127"/>
    </row>
    <row r="5801" spans="5:7" ht="12.75">
      <c r="E5801" s="1127"/>
      <c r="F5801" s="1127"/>
      <c r="G5801" s="1127"/>
    </row>
    <row r="5802" spans="5:7" ht="12.75">
      <c r="E5802" s="1127"/>
      <c r="F5802" s="1127"/>
      <c r="G5802" s="1127"/>
    </row>
    <row r="5803" spans="5:7" ht="12.75">
      <c r="E5803" s="1127"/>
      <c r="F5803" s="1127"/>
      <c r="G5803" s="1127"/>
    </row>
    <row r="5804" spans="5:7" ht="12.75">
      <c r="E5804" s="1127"/>
      <c r="F5804" s="1127"/>
      <c r="G5804" s="1127"/>
    </row>
    <row r="5805" spans="5:7" ht="12.75">
      <c r="E5805" s="1127"/>
      <c r="F5805" s="1127"/>
      <c r="G5805" s="1127"/>
    </row>
    <row r="5806" spans="5:7" ht="12.75">
      <c r="E5806" s="1127"/>
      <c r="F5806" s="1127"/>
      <c r="G5806" s="1127"/>
    </row>
    <row r="5807" spans="5:7" ht="12.75">
      <c r="E5807" s="1127"/>
      <c r="F5807" s="1127"/>
      <c r="G5807" s="1127"/>
    </row>
    <row r="5808" spans="5:7" ht="12.75">
      <c r="E5808" s="1127"/>
      <c r="F5808" s="1127"/>
      <c r="G5808" s="1127"/>
    </row>
    <row r="5809" spans="5:7" ht="12.75">
      <c r="E5809" s="1127"/>
      <c r="F5809" s="1127"/>
      <c r="G5809" s="1127"/>
    </row>
    <row r="5810" spans="5:7" ht="12.75">
      <c r="E5810" s="1127"/>
      <c r="F5810" s="1127"/>
      <c r="G5810" s="1127"/>
    </row>
    <row r="5811" spans="5:7" ht="12.75">
      <c r="E5811" s="1127"/>
      <c r="F5811" s="1127"/>
      <c r="G5811" s="1127"/>
    </row>
    <row r="5812" spans="5:7" ht="12.75">
      <c r="E5812" s="1127"/>
      <c r="F5812" s="1127"/>
      <c r="G5812" s="1127"/>
    </row>
    <row r="5813" spans="5:7" ht="12.75">
      <c r="E5813" s="1127"/>
      <c r="F5813" s="1127"/>
      <c r="G5813" s="1127"/>
    </row>
    <row r="5814" spans="5:7" ht="12.75">
      <c r="E5814" s="1127"/>
      <c r="F5814" s="1127"/>
      <c r="G5814" s="1127"/>
    </row>
    <row r="5815" spans="5:7" ht="12.75">
      <c r="E5815" s="1127"/>
      <c r="F5815" s="1127"/>
      <c r="G5815" s="1127"/>
    </row>
    <row r="5816" spans="5:7" ht="12.75">
      <c r="E5816" s="1127"/>
      <c r="F5816" s="1127"/>
      <c r="G5816" s="1127"/>
    </row>
    <row r="5817" spans="5:7" ht="12.75">
      <c r="E5817" s="1127"/>
      <c r="F5817" s="1127"/>
      <c r="G5817" s="1127"/>
    </row>
    <row r="5818" spans="5:7" ht="12.75">
      <c r="E5818" s="1127"/>
      <c r="F5818" s="1127"/>
      <c r="G5818" s="1127"/>
    </row>
    <row r="5819" spans="5:7" ht="12.75">
      <c r="E5819" s="1127"/>
      <c r="F5819" s="1127"/>
      <c r="G5819" s="1127"/>
    </row>
    <row r="5820" spans="5:7" ht="12.75">
      <c r="E5820" s="1127"/>
      <c r="F5820" s="1127"/>
      <c r="G5820" s="1127"/>
    </row>
    <row r="5821" spans="5:7" ht="12.75">
      <c r="E5821" s="1127"/>
      <c r="F5821" s="1127"/>
      <c r="G5821" s="1127"/>
    </row>
    <row r="5822" spans="5:7" ht="12.75">
      <c r="E5822" s="1127"/>
      <c r="F5822" s="1127"/>
      <c r="G5822" s="1127"/>
    </row>
    <row r="5823" spans="5:7" ht="12.75">
      <c r="E5823" s="1127"/>
      <c r="F5823" s="1127"/>
      <c r="G5823" s="1127"/>
    </row>
    <row r="5824" spans="5:7" ht="12.75">
      <c r="E5824" s="1127"/>
      <c r="F5824" s="1127"/>
      <c r="G5824" s="1127"/>
    </row>
    <row r="5825" spans="5:7" ht="12.75">
      <c r="E5825" s="1127"/>
      <c r="F5825" s="1127"/>
      <c r="G5825" s="1127"/>
    </row>
    <row r="5826" spans="5:7" ht="12.75">
      <c r="E5826" s="1127"/>
      <c r="F5826" s="1127"/>
      <c r="G5826" s="1127"/>
    </row>
    <row r="5827" spans="5:7" ht="12.75">
      <c r="E5827" s="1127"/>
      <c r="F5827" s="1127"/>
      <c r="G5827" s="1127"/>
    </row>
    <row r="5828" spans="5:7" ht="12.75">
      <c r="E5828" s="1127"/>
      <c r="F5828" s="1127"/>
      <c r="G5828" s="1127"/>
    </row>
    <row r="5829" spans="5:7" ht="12.75">
      <c r="E5829" s="1127"/>
      <c r="F5829" s="1127"/>
      <c r="G5829" s="1127"/>
    </row>
    <row r="5830" spans="5:7" ht="12.75">
      <c r="E5830" s="1127"/>
      <c r="F5830" s="1127"/>
      <c r="G5830" s="1127"/>
    </row>
    <row r="5831" spans="5:7" ht="12.75">
      <c r="E5831" s="1127"/>
      <c r="F5831" s="1127"/>
      <c r="G5831" s="1127"/>
    </row>
    <row r="5832" spans="5:7" ht="12.75">
      <c r="E5832" s="1127"/>
      <c r="F5832" s="1127"/>
      <c r="G5832" s="1127"/>
    </row>
    <row r="5833" spans="5:7" ht="12.75">
      <c r="E5833" s="1127"/>
      <c r="F5833" s="1127"/>
      <c r="G5833" s="1127"/>
    </row>
    <row r="5834" spans="5:7" ht="12.75">
      <c r="E5834" s="1127"/>
      <c r="F5834" s="1127"/>
      <c r="G5834" s="1127"/>
    </row>
    <row r="5835" spans="5:7" ht="12.75">
      <c r="E5835" s="1127"/>
      <c r="F5835" s="1127"/>
      <c r="G5835" s="1127"/>
    </row>
    <row r="5836" spans="5:7" ht="12.75">
      <c r="E5836" s="1127"/>
      <c r="F5836" s="1127"/>
      <c r="G5836" s="1127"/>
    </row>
    <row r="5837" spans="5:7" ht="12.75">
      <c r="E5837" s="1127"/>
      <c r="F5837" s="1127"/>
      <c r="G5837" s="1127"/>
    </row>
    <row r="5838" spans="5:7" ht="12.75">
      <c r="E5838" s="1127"/>
      <c r="F5838" s="1127"/>
      <c r="G5838" s="1127"/>
    </row>
    <row r="5839" spans="5:7" ht="12.75">
      <c r="E5839" s="1127"/>
      <c r="F5839" s="1127"/>
      <c r="G5839" s="1127"/>
    </row>
    <row r="5840" spans="5:7" ht="12.75">
      <c r="E5840" s="1127"/>
      <c r="F5840" s="1127"/>
      <c r="G5840" s="1127"/>
    </row>
    <row r="5841" spans="5:7" ht="12.75">
      <c r="E5841" s="1127"/>
      <c r="F5841" s="1127"/>
      <c r="G5841" s="1127"/>
    </row>
    <row r="5842" spans="5:7" ht="12.75">
      <c r="E5842" s="1127"/>
      <c r="F5842" s="1127"/>
      <c r="G5842" s="1127"/>
    </row>
    <row r="5843" spans="5:7" ht="12.75">
      <c r="E5843" s="1127"/>
      <c r="F5843" s="1127"/>
      <c r="G5843" s="1127"/>
    </row>
    <row r="5844" spans="5:7" ht="12.75">
      <c r="E5844" s="1127"/>
      <c r="F5844" s="1127"/>
      <c r="G5844" s="1127"/>
    </row>
    <row r="5845" spans="5:7" ht="12.75">
      <c r="E5845" s="1127"/>
      <c r="F5845" s="1127"/>
      <c r="G5845" s="1127"/>
    </row>
    <row r="5846" spans="5:7" ht="12.75">
      <c r="E5846" s="1127"/>
      <c r="F5846" s="1127"/>
      <c r="G5846" s="1127"/>
    </row>
    <row r="5847" spans="5:7" ht="12.75">
      <c r="E5847" s="1127"/>
      <c r="F5847" s="1127"/>
      <c r="G5847" s="1127"/>
    </row>
    <row r="5848" spans="5:7" ht="12.75">
      <c r="E5848" s="1127"/>
      <c r="F5848" s="1127"/>
      <c r="G5848" s="1127"/>
    </row>
    <row r="5849" spans="5:7" ht="12.75">
      <c r="E5849" s="1127"/>
      <c r="F5849" s="1127"/>
      <c r="G5849" s="1127"/>
    </row>
    <row r="5850" spans="5:7" ht="12.75">
      <c r="E5850" s="1127"/>
      <c r="F5850" s="1127"/>
      <c r="G5850" s="1127"/>
    </row>
    <row r="5851" spans="5:7" ht="12.75">
      <c r="E5851" s="1127"/>
      <c r="F5851" s="1127"/>
      <c r="G5851" s="1127"/>
    </row>
    <row r="5852" spans="5:7" ht="12.75">
      <c r="E5852" s="1127"/>
      <c r="F5852" s="1127"/>
      <c r="G5852" s="1127"/>
    </row>
    <row r="5853" spans="5:7" ht="12.75">
      <c r="E5853" s="1127"/>
      <c r="F5853" s="1127"/>
      <c r="G5853" s="1127"/>
    </row>
    <row r="5854" spans="5:7" ht="12.75">
      <c r="E5854" s="1127"/>
      <c r="F5854" s="1127"/>
      <c r="G5854" s="1127"/>
    </row>
    <row r="5855" spans="5:7" ht="12.75">
      <c r="E5855" s="1127"/>
      <c r="F5855" s="1127"/>
      <c r="G5855" s="1127"/>
    </row>
    <row r="5856" spans="5:7" ht="12.75">
      <c r="E5856" s="1127"/>
      <c r="F5856" s="1127"/>
      <c r="G5856" s="1127"/>
    </row>
    <row r="5857" spans="5:7" ht="12.75">
      <c r="E5857" s="1127"/>
      <c r="F5857" s="1127"/>
      <c r="G5857" s="1127"/>
    </row>
    <row r="5858" spans="5:7" ht="12.75">
      <c r="E5858" s="1127"/>
      <c r="F5858" s="1127"/>
      <c r="G5858" s="1127"/>
    </row>
    <row r="5859" spans="5:7" ht="12.75">
      <c r="E5859" s="1127"/>
      <c r="F5859" s="1127"/>
      <c r="G5859" s="1127"/>
    </row>
    <row r="5860" spans="5:7" ht="12.75">
      <c r="E5860" s="1127"/>
      <c r="F5860" s="1127"/>
      <c r="G5860" s="1127"/>
    </row>
    <row r="5861" spans="5:7" ht="12.75">
      <c r="E5861" s="1127"/>
      <c r="F5861" s="1127"/>
      <c r="G5861" s="1127"/>
    </row>
    <row r="5862" spans="5:7" ht="12.75">
      <c r="E5862" s="1127"/>
      <c r="F5862" s="1127"/>
      <c r="G5862" s="1127"/>
    </row>
    <row r="5863" spans="5:7" ht="12.75">
      <c r="E5863" s="1127"/>
      <c r="F5863" s="1127"/>
      <c r="G5863" s="1127"/>
    </row>
    <row r="5864" spans="5:7" ht="12.75">
      <c r="E5864" s="1127"/>
      <c r="F5864" s="1127"/>
      <c r="G5864" s="1127"/>
    </row>
    <row r="5865" spans="5:7" ht="12.75">
      <c r="E5865" s="1127"/>
      <c r="F5865" s="1127"/>
      <c r="G5865" s="1127"/>
    </row>
    <row r="5866" spans="5:7" ht="12.75">
      <c r="E5866" s="1127"/>
      <c r="F5866" s="1127"/>
      <c r="G5866" s="1127"/>
    </row>
    <row r="5867" spans="5:7" ht="12.75">
      <c r="E5867" s="1127"/>
      <c r="F5867" s="1127"/>
      <c r="G5867" s="1127"/>
    </row>
    <row r="5868" spans="5:7" ht="12.75">
      <c r="E5868" s="1127"/>
      <c r="F5868" s="1127"/>
      <c r="G5868" s="1127"/>
    </row>
    <row r="5869" spans="5:7" ht="12.75">
      <c r="E5869" s="1127"/>
      <c r="F5869" s="1127"/>
      <c r="G5869" s="1127"/>
    </row>
    <row r="5870" spans="5:7" ht="12.75">
      <c r="E5870" s="1127"/>
      <c r="F5870" s="1127"/>
      <c r="G5870" s="1127"/>
    </row>
    <row r="5871" spans="5:7" ht="12.75">
      <c r="E5871" s="1127"/>
      <c r="F5871" s="1127"/>
      <c r="G5871" s="1127"/>
    </row>
    <row r="5872" spans="5:7" ht="12.75">
      <c r="E5872" s="1127"/>
      <c r="F5872" s="1127"/>
      <c r="G5872" s="1127"/>
    </row>
    <row r="5873" spans="5:7" ht="12.75">
      <c r="E5873" s="1127"/>
      <c r="F5873" s="1127"/>
      <c r="G5873" s="1127"/>
    </row>
    <row r="5874" spans="5:7" ht="12.75">
      <c r="E5874" s="1127"/>
      <c r="F5874" s="1127"/>
      <c r="G5874" s="1127"/>
    </row>
    <row r="5875" spans="5:7" ht="12.75">
      <c r="E5875" s="1127"/>
      <c r="F5875" s="1127"/>
      <c r="G5875" s="1127"/>
    </row>
    <row r="5876" spans="5:7" ht="12.75">
      <c r="E5876" s="1127"/>
      <c r="F5876" s="1127"/>
      <c r="G5876" s="1127"/>
    </row>
    <row r="5877" spans="5:7" ht="12.75">
      <c r="E5877" s="1127"/>
      <c r="F5877" s="1127"/>
      <c r="G5877" s="1127"/>
    </row>
    <row r="5878" spans="5:7" ht="12.75">
      <c r="E5878" s="1127"/>
      <c r="F5878" s="1127"/>
      <c r="G5878" s="1127"/>
    </row>
    <row r="5879" spans="5:7" ht="12.75">
      <c r="E5879" s="1127"/>
      <c r="F5879" s="1127"/>
      <c r="G5879" s="1127"/>
    </row>
    <row r="5880" spans="5:7" ht="12.75">
      <c r="E5880" s="1127"/>
      <c r="F5880" s="1127"/>
      <c r="G5880" s="1127"/>
    </row>
    <row r="5881" spans="5:7" ht="12.75">
      <c r="E5881" s="1127"/>
      <c r="F5881" s="1127"/>
      <c r="G5881" s="1127"/>
    </row>
    <row r="5882" spans="5:7" ht="12.75">
      <c r="E5882" s="1127"/>
      <c r="F5882" s="1127"/>
      <c r="G5882" s="1127"/>
    </row>
    <row r="5883" spans="5:7" ht="12.75">
      <c r="E5883" s="1127"/>
      <c r="F5883" s="1127"/>
      <c r="G5883" s="1127"/>
    </row>
    <row r="5884" spans="5:7" ht="12.75">
      <c r="E5884" s="1127"/>
      <c r="F5884" s="1127"/>
      <c r="G5884" s="1127"/>
    </row>
    <row r="5885" spans="5:7" ht="12.75">
      <c r="E5885" s="1127"/>
      <c r="F5885" s="1127"/>
      <c r="G5885" s="1127"/>
    </row>
    <row r="5886" spans="5:7" ht="12.75">
      <c r="E5886" s="1127"/>
      <c r="F5886" s="1127"/>
      <c r="G5886" s="1127"/>
    </row>
    <row r="5887" spans="5:7" ht="12.75">
      <c r="E5887" s="1127"/>
      <c r="F5887" s="1127"/>
      <c r="G5887" s="1127"/>
    </row>
    <row r="5888" spans="5:7" ht="12.75">
      <c r="E5888" s="1127"/>
      <c r="F5888" s="1127"/>
      <c r="G5888" s="1127"/>
    </row>
    <row r="5889" spans="5:7" ht="12.75">
      <c r="E5889" s="1127"/>
      <c r="F5889" s="1127"/>
      <c r="G5889" s="1127"/>
    </row>
    <row r="5890" spans="5:7" ht="12.75">
      <c r="E5890" s="1127"/>
      <c r="F5890" s="1127"/>
      <c r="G5890" s="1127"/>
    </row>
    <row r="5891" spans="5:7" ht="12.75">
      <c r="E5891" s="1127"/>
      <c r="F5891" s="1127"/>
      <c r="G5891" s="1127"/>
    </row>
    <row r="5892" spans="5:7" ht="12.75">
      <c r="E5892" s="1127"/>
      <c r="F5892" s="1127"/>
      <c r="G5892" s="1127"/>
    </row>
    <row r="5893" spans="5:7" ht="12.75">
      <c r="E5893" s="1127"/>
      <c r="F5893" s="1127"/>
      <c r="G5893" s="1127"/>
    </row>
    <row r="5894" spans="5:7" ht="12.75">
      <c r="E5894" s="1127"/>
      <c r="F5894" s="1127"/>
      <c r="G5894" s="1127"/>
    </row>
    <row r="5895" spans="5:7" ht="12.75">
      <c r="E5895" s="1127"/>
      <c r="F5895" s="1127"/>
      <c r="G5895" s="1127"/>
    </row>
    <row r="5896" spans="5:7" ht="12.75">
      <c r="E5896" s="1127"/>
      <c r="F5896" s="1127"/>
      <c r="G5896" s="1127"/>
    </row>
    <row r="5897" spans="5:7" ht="12.75">
      <c r="E5897" s="1127"/>
      <c r="F5897" s="1127"/>
      <c r="G5897" s="1127"/>
    </row>
    <row r="5898" spans="5:7" ht="12.75">
      <c r="E5898" s="1127"/>
      <c r="F5898" s="1127"/>
      <c r="G5898" s="1127"/>
    </row>
    <row r="5899" spans="5:7" ht="12.75">
      <c r="E5899" s="1127"/>
      <c r="F5899" s="1127"/>
      <c r="G5899" s="1127"/>
    </row>
    <row r="5900" spans="5:7" ht="12.75">
      <c r="E5900" s="1127"/>
      <c r="F5900" s="1127"/>
      <c r="G5900" s="1127"/>
    </row>
    <row r="5901" spans="5:7" ht="12.75">
      <c r="E5901" s="1127"/>
      <c r="F5901" s="1127"/>
      <c r="G5901" s="1127"/>
    </row>
    <row r="5902" spans="5:7" ht="12.75">
      <c r="E5902" s="1127"/>
      <c r="F5902" s="1127"/>
      <c r="G5902" s="1127"/>
    </row>
    <row r="5903" spans="5:7" ht="12.75">
      <c r="E5903" s="1127"/>
      <c r="F5903" s="1127"/>
      <c r="G5903" s="1127"/>
    </row>
    <row r="5904" spans="5:7" ht="12.75">
      <c r="E5904" s="1127"/>
      <c r="F5904" s="1127"/>
      <c r="G5904" s="1127"/>
    </row>
    <row r="5905" spans="5:7" ht="12.75">
      <c r="E5905" s="1127"/>
      <c r="F5905" s="1127"/>
      <c r="G5905" s="1127"/>
    </row>
    <row r="5906" spans="5:7" ht="12.75">
      <c r="E5906" s="1127"/>
      <c r="F5906" s="1127"/>
      <c r="G5906" s="1127"/>
    </row>
    <row r="5907" spans="5:7" ht="12.75">
      <c r="E5907" s="1127"/>
      <c r="F5907" s="1127"/>
      <c r="G5907" s="1127"/>
    </row>
    <row r="5908" spans="5:7" ht="12.75">
      <c r="E5908" s="1127"/>
      <c r="F5908" s="1127"/>
      <c r="G5908" s="1127"/>
    </row>
    <row r="5909" spans="5:7" ht="12.75">
      <c r="E5909" s="1127"/>
      <c r="F5909" s="1127"/>
      <c r="G5909" s="1127"/>
    </row>
    <row r="5910" spans="5:7" ht="12.75">
      <c r="E5910" s="1127"/>
      <c r="F5910" s="1127"/>
      <c r="G5910" s="1127"/>
    </row>
    <row r="5911" spans="5:7" ht="12.75">
      <c r="E5911" s="1127"/>
      <c r="F5911" s="1127"/>
      <c r="G5911" s="1127"/>
    </row>
    <row r="5912" spans="5:7" ht="12.75">
      <c r="E5912" s="1127"/>
      <c r="F5912" s="1127"/>
      <c r="G5912" s="1127"/>
    </row>
    <row r="5913" spans="5:7" ht="12.75">
      <c r="E5913" s="1127"/>
      <c r="F5913" s="1127"/>
      <c r="G5913" s="1127"/>
    </row>
    <row r="5914" spans="5:7" ht="12.75">
      <c r="E5914" s="1127"/>
      <c r="F5914" s="1127"/>
      <c r="G5914" s="1127"/>
    </row>
    <row r="5915" spans="5:7" ht="12.75">
      <c r="E5915" s="1127"/>
      <c r="F5915" s="1127"/>
      <c r="G5915" s="1127"/>
    </row>
    <row r="5916" spans="5:7" ht="12.75">
      <c r="E5916" s="1127"/>
      <c r="F5916" s="1127"/>
      <c r="G5916" s="1127"/>
    </row>
    <row r="5917" spans="5:7" ht="12.75">
      <c r="E5917" s="1127"/>
      <c r="F5917" s="1127"/>
      <c r="G5917" s="1127"/>
    </row>
    <row r="5918" spans="5:7" ht="12.75">
      <c r="E5918" s="1127"/>
      <c r="F5918" s="1127"/>
      <c r="G5918" s="1127"/>
    </row>
    <row r="5919" spans="5:7" ht="12.75">
      <c r="E5919" s="1127"/>
      <c r="F5919" s="1127"/>
      <c r="G5919" s="1127"/>
    </row>
    <row r="5920" spans="5:7" ht="12.75">
      <c r="E5920" s="1127"/>
      <c r="F5920" s="1127"/>
      <c r="G5920" s="1127"/>
    </row>
    <row r="5921" spans="5:7" ht="12.75">
      <c r="E5921" s="1127"/>
      <c r="F5921" s="1127"/>
      <c r="G5921" s="1127"/>
    </row>
  </sheetData>
  <mergeCells count="23">
    <mergeCell ref="A24:B24"/>
    <mergeCell ref="A22:B22"/>
    <mergeCell ref="A27:B27"/>
    <mergeCell ref="A32:B32"/>
    <mergeCell ref="A13:B13"/>
    <mergeCell ref="A15:C15"/>
    <mergeCell ref="B25:C25"/>
    <mergeCell ref="A26:B26"/>
    <mergeCell ref="A18:B18"/>
    <mergeCell ref="A19:B19"/>
    <mergeCell ref="B29:C29"/>
    <mergeCell ref="A23:B23"/>
    <mergeCell ref="A21:B21"/>
    <mergeCell ref="A20:B20"/>
    <mergeCell ref="A31:B31"/>
    <mergeCell ref="A30:B30"/>
    <mergeCell ref="E1:G1"/>
    <mergeCell ref="E2:G2"/>
    <mergeCell ref="E3:G3"/>
    <mergeCell ref="A6:G6"/>
    <mergeCell ref="A8:G8"/>
    <mergeCell ref="B17:C17"/>
    <mergeCell ref="A12:B12"/>
  </mergeCells>
  <printOptions horizontalCentered="1"/>
  <pageMargins left="0.984251968503937" right="0.7086614173228347" top="0.7874015748031497" bottom="0.984251968503937" header="0" footer="0.196850393700787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9"/>
  <sheetViews>
    <sheetView workbookViewId="0" topLeftCell="A25">
      <selection activeCell="A34" sqref="A1:E34"/>
    </sheetView>
  </sheetViews>
  <sheetFormatPr defaultColWidth="9.140625" defaultRowHeight="12.75"/>
  <cols>
    <col min="1" max="1" width="5.421875" style="685" customWidth="1"/>
    <col min="2" max="2" width="72.421875" style="685" customWidth="1"/>
    <col min="3" max="3" width="14.7109375" style="685" customWidth="1"/>
    <col min="4" max="4" width="10.57421875" style="685" customWidth="1"/>
    <col min="5" max="5" width="12.00390625" style="685" customWidth="1"/>
    <col min="6" max="16384" width="9.140625" style="685" customWidth="1"/>
  </cols>
  <sheetData>
    <row r="1" ht="12.75">
      <c r="D1" s="686" t="s">
        <v>20</v>
      </c>
    </row>
    <row r="2" ht="12.75">
      <c r="D2" s="686" t="s">
        <v>460</v>
      </c>
    </row>
    <row r="3" ht="12.75">
      <c r="D3" s="686" t="s">
        <v>21</v>
      </c>
    </row>
    <row r="4" ht="12.75">
      <c r="D4" s="686"/>
    </row>
    <row r="5" ht="12.75">
      <c r="D5" s="686"/>
    </row>
    <row r="6" spans="1:14" ht="24.75" customHeight="1">
      <c r="A6" s="687" t="s">
        <v>54</v>
      </c>
      <c r="B6" s="687"/>
      <c r="C6" s="687"/>
      <c r="D6" s="687"/>
      <c r="E6" s="687"/>
      <c r="F6" s="688"/>
      <c r="G6" s="688"/>
      <c r="H6" s="688"/>
      <c r="I6" s="688"/>
      <c r="J6" s="688"/>
      <c r="K6" s="688"/>
      <c r="L6" s="688"/>
      <c r="M6" s="688"/>
      <c r="N6" s="688"/>
    </row>
    <row r="7" spans="1:14" ht="12.75">
      <c r="A7" s="686"/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</row>
    <row r="8" spans="1:14" ht="12.75">
      <c r="A8" s="686"/>
      <c r="B8" s="686"/>
      <c r="C8" s="686"/>
      <c r="D8" s="686"/>
      <c r="F8" s="686"/>
      <c r="G8" s="686"/>
      <c r="H8" s="686"/>
      <c r="I8" s="686"/>
      <c r="J8" s="686"/>
      <c r="K8" s="686"/>
      <c r="L8" s="686"/>
      <c r="M8" s="686"/>
      <c r="N8" s="686"/>
    </row>
    <row r="9" spans="1:5" ht="12.75">
      <c r="A9" s="689"/>
      <c r="E9" s="685" t="s">
        <v>461</v>
      </c>
    </row>
    <row r="10" spans="1:5" s="691" customFormat="1" ht="34.5" customHeight="1">
      <c r="A10" s="690" t="s">
        <v>407</v>
      </c>
      <c r="B10" s="690" t="s">
        <v>22</v>
      </c>
      <c r="C10" s="690" t="s">
        <v>23</v>
      </c>
      <c r="D10" s="690" t="s">
        <v>24</v>
      </c>
      <c r="E10" s="690" t="s">
        <v>25</v>
      </c>
    </row>
    <row r="11" spans="1:5" s="693" customFormat="1" ht="13.5">
      <c r="A11" s="692">
        <v>1</v>
      </c>
      <c r="B11" s="692">
        <v>2</v>
      </c>
      <c r="C11" s="692">
        <v>3</v>
      </c>
      <c r="D11" s="692">
        <v>4</v>
      </c>
      <c r="E11" s="692">
        <v>5</v>
      </c>
    </row>
    <row r="12" spans="1:5" ht="12.75">
      <c r="A12" s="694"/>
      <c r="B12" s="695"/>
      <c r="C12" s="696"/>
      <c r="D12" s="697"/>
      <c r="E12" s="697"/>
    </row>
    <row r="13" spans="1:5" s="701" customFormat="1" ht="18" customHeight="1">
      <c r="A13" s="698" t="s">
        <v>26</v>
      </c>
      <c r="B13" s="699" t="s">
        <v>27</v>
      </c>
      <c r="C13" s="700">
        <v>2089960</v>
      </c>
      <c r="D13" s="700">
        <v>853352</v>
      </c>
      <c r="E13" s="700">
        <f>C13+D13</f>
        <v>2943312</v>
      </c>
    </row>
    <row r="14" spans="1:5" ht="12.75">
      <c r="A14" s="702"/>
      <c r="B14" s="695"/>
      <c r="C14" s="703"/>
      <c r="D14" s="696"/>
      <c r="E14" s="700"/>
    </row>
    <row r="15" spans="1:5" s="701" customFormat="1" ht="17.25" customHeight="1">
      <c r="A15" s="698" t="s">
        <v>28</v>
      </c>
      <c r="B15" s="699" t="s">
        <v>29</v>
      </c>
      <c r="C15" s="700">
        <f>C17+C21</f>
        <v>4840000</v>
      </c>
      <c r="D15" s="700">
        <f>D17+D21</f>
        <v>0</v>
      </c>
      <c r="E15" s="700">
        <f>E17+E21</f>
        <v>4840000</v>
      </c>
    </row>
    <row r="16" spans="1:5" ht="9.75" customHeight="1">
      <c r="A16" s="702"/>
      <c r="B16" s="695"/>
      <c r="C16" s="703"/>
      <c r="D16" s="696"/>
      <c r="E16" s="696"/>
    </row>
    <row r="17" spans="1:5" ht="18" customHeight="1">
      <c r="A17" s="702" t="s">
        <v>358</v>
      </c>
      <c r="B17" s="695" t="s">
        <v>30</v>
      </c>
      <c r="C17" s="704">
        <f>C18+C19+C20</f>
        <v>3840000</v>
      </c>
      <c r="D17" s="704">
        <f>D18+D19+D20</f>
        <v>0</v>
      </c>
      <c r="E17" s="704">
        <f>E18+E19+E20</f>
        <v>3840000</v>
      </c>
    </row>
    <row r="18" spans="1:5" s="709" customFormat="1" ht="24" customHeight="1">
      <c r="A18" s="705" t="s">
        <v>31</v>
      </c>
      <c r="B18" s="706" t="s">
        <v>32</v>
      </c>
      <c r="C18" s="707">
        <v>3600000</v>
      </c>
      <c r="D18" s="708"/>
      <c r="E18" s="708">
        <f>C18+D18</f>
        <v>3600000</v>
      </c>
    </row>
    <row r="19" spans="1:5" s="709" customFormat="1" ht="18" customHeight="1">
      <c r="A19" s="705" t="s">
        <v>33</v>
      </c>
      <c r="B19" s="706" t="s">
        <v>34</v>
      </c>
      <c r="C19" s="707">
        <v>30000</v>
      </c>
      <c r="D19" s="708"/>
      <c r="E19" s="708">
        <f>C19+D19</f>
        <v>30000</v>
      </c>
    </row>
    <row r="20" spans="1:5" s="709" customFormat="1" ht="18" customHeight="1">
      <c r="A20" s="705" t="s">
        <v>35</v>
      </c>
      <c r="B20" s="706" t="s">
        <v>36</v>
      </c>
      <c r="C20" s="707">
        <v>210000</v>
      </c>
      <c r="D20" s="708"/>
      <c r="E20" s="708">
        <f>C20+D20</f>
        <v>210000</v>
      </c>
    </row>
    <row r="21" spans="1:5" ht="25.5" customHeight="1">
      <c r="A21" s="694" t="s">
        <v>361</v>
      </c>
      <c r="B21" s="695" t="s">
        <v>37</v>
      </c>
      <c r="C21" s="696">
        <v>1000000</v>
      </c>
      <c r="D21" s="696"/>
      <c r="E21" s="696">
        <f>C21+D21</f>
        <v>1000000</v>
      </c>
    </row>
    <row r="22" spans="1:5" ht="12.75">
      <c r="A22" s="694"/>
      <c r="B22" s="695"/>
      <c r="C22" s="696"/>
      <c r="D22" s="696"/>
      <c r="E22" s="696"/>
    </row>
    <row r="23" spans="1:5" s="701" customFormat="1" ht="18" customHeight="1">
      <c r="A23" s="710" t="s">
        <v>38</v>
      </c>
      <c r="B23" s="699" t="s">
        <v>39</v>
      </c>
      <c r="C23" s="700">
        <f>C25+C30</f>
        <v>4725000</v>
      </c>
      <c r="D23" s="700">
        <f>D25+D30</f>
        <v>1255000</v>
      </c>
      <c r="E23" s="700">
        <f>E25+E30</f>
        <v>5980000</v>
      </c>
    </row>
    <row r="24" spans="1:5" s="701" customFormat="1" ht="12.75">
      <c r="A24" s="710"/>
      <c r="B24" s="699"/>
      <c r="C24" s="700"/>
      <c r="D24" s="700"/>
      <c r="E24" s="696"/>
    </row>
    <row r="25" spans="1:5" ht="12.75">
      <c r="A25" s="694" t="s">
        <v>358</v>
      </c>
      <c r="B25" s="695" t="s">
        <v>40</v>
      </c>
      <c r="C25" s="696">
        <f>C26+C27+C28+C29</f>
        <v>905000</v>
      </c>
      <c r="D25" s="696">
        <f>D26+D27+D28+D29</f>
        <v>25000</v>
      </c>
      <c r="E25" s="696">
        <f>E26+E27+E28+E29</f>
        <v>930000</v>
      </c>
    </row>
    <row r="26" spans="1:5" s="709" customFormat="1" ht="20.25" customHeight="1">
      <c r="A26" s="711" t="s">
        <v>41</v>
      </c>
      <c r="B26" s="706" t="s">
        <v>42</v>
      </c>
      <c r="C26" s="708">
        <v>200000</v>
      </c>
      <c r="D26" s="708">
        <v>-2000</v>
      </c>
      <c r="E26" s="708">
        <f>C26+D26</f>
        <v>198000</v>
      </c>
    </row>
    <row r="27" spans="1:5" s="709" customFormat="1" ht="20.25" customHeight="1">
      <c r="A27" s="711" t="s">
        <v>282</v>
      </c>
      <c r="B27" s="706" t="s">
        <v>43</v>
      </c>
      <c r="C27" s="708">
        <v>5000</v>
      </c>
      <c r="D27" s="708">
        <v>2000</v>
      </c>
      <c r="E27" s="708">
        <f>C27+D27</f>
        <v>7000</v>
      </c>
    </row>
    <row r="28" spans="1:5" s="709" customFormat="1" ht="12.75">
      <c r="A28" s="711" t="s">
        <v>44</v>
      </c>
      <c r="B28" s="706" t="s">
        <v>45</v>
      </c>
      <c r="C28" s="708">
        <v>700000</v>
      </c>
      <c r="D28" s="708"/>
      <c r="E28" s="708">
        <f>C28+D28</f>
        <v>700000</v>
      </c>
    </row>
    <row r="29" spans="1:5" s="709" customFormat="1" ht="25.5">
      <c r="A29" s="711" t="s">
        <v>301</v>
      </c>
      <c r="B29" s="706" t="s">
        <v>46</v>
      </c>
      <c r="C29" s="708">
        <v>0</v>
      </c>
      <c r="D29" s="708">
        <v>25000</v>
      </c>
      <c r="E29" s="708">
        <f>C29+D29</f>
        <v>25000</v>
      </c>
    </row>
    <row r="30" spans="1:5" ht="21.75" customHeight="1">
      <c r="A30" s="694" t="s">
        <v>361</v>
      </c>
      <c r="B30" s="695" t="s">
        <v>47</v>
      </c>
      <c r="C30" s="696">
        <f>C31+C32</f>
        <v>3820000</v>
      </c>
      <c r="D30" s="696">
        <f>D31+D32</f>
        <v>1230000</v>
      </c>
      <c r="E30" s="696">
        <f>E31+E32</f>
        <v>5050000</v>
      </c>
    </row>
    <row r="31" spans="1:5" s="709" customFormat="1" ht="19.5" customHeight="1">
      <c r="A31" s="711" t="s">
        <v>48</v>
      </c>
      <c r="B31" s="706" t="s">
        <v>49</v>
      </c>
      <c r="C31" s="712">
        <v>50000</v>
      </c>
      <c r="D31" s="708">
        <v>100000</v>
      </c>
      <c r="E31" s="708">
        <f>C31+D31</f>
        <v>150000</v>
      </c>
    </row>
    <row r="32" spans="1:5" s="709" customFormat="1" ht="19.5" customHeight="1">
      <c r="A32" s="711" t="s">
        <v>50</v>
      </c>
      <c r="B32" s="706" t="s">
        <v>51</v>
      </c>
      <c r="C32" s="712">
        <v>3770000</v>
      </c>
      <c r="D32" s="708">
        <v>1130000</v>
      </c>
      <c r="E32" s="708">
        <f>C32+D32</f>
        <v>4900000</v>
      </c>
    </row>
    <row r="33" spans="1:5" ht="12.75">
      <c r="A33" s="694"/>
      <c r="B33" s="695"/>
      <c r="C33" s="713"/>
      <c r="D33" s="696"/>
      <c r="E33" s="696"/>
    </row>
    <row r="34" spans="1:5" s="701" customFormat="1" ht="12.75">
      <c r="A34" s="710" t="s">
        <v>52</v>
      </c>
      <c r="B34" s="699" t="s">
        <v>53</v>
      </c>
      <c r="C34" s="700">
        <f>C13+C15-C23</f>
        <v>2204960</v>
      </c>
      <c r="D34" s="700">
        <f>D13+D15-D23</f>
        <v>-401648</v>
      </c>
      <c r="E34" s="700">
        <f>E13+E15-E23</f>
        <v>1803312</v>
      </c>
    </row>
    <row r="35" spans="1:4" ht="12.75">
      <c r="A35" s="714"/>
      <c r="B35" s="715"/>
      <c r="C35" s="716"/>
      <c r="D35" s="716"/>
    </row>
    <row r="36" spans="1:4" ht="12.75">
      <c r="A36" s="714"/>
      <c r="B36" s="715"/>
      <c r="C36" s="716"/>
      <c r="D36" s="716"/>
    </row>
    <row r="37" spans="1:4" ht="12.75">
      <c r="A37" s="714"/>
      <c r="B37" s="715"/>
      <c r="C37" s="716"/>
      <c r="D37" s="716"/>
    </row>
    <row r="38" spans="1:4" ht="12.75">
      <c r="A38" s="714"/>
      <c r="B38" s="715"/>
      <c r="C38" s="716"/>
      <c r="D38" s="716"/>
    </row>
    <row r="39" spans="1:4" ht="12.75">
      <c r="A39" s="714"/>
      <c r="B39" s="715"/>
      <c r="C39" s="716"/>
      <c r="D39" s="716"/>
    </row>
    <row r="40" spans="1:4" ht="12.75">
      <c r="A40" s="714"/>
      <c r="B40" s="715"/>
      <c r="C40" s="716"/>
      <c r="D40" s="716"/>
    </row>
    <row r="41" spans="1:4" ht="12.75">
      <c r="A41" s="714"/>
      <c r="B41" s="715"/>
      <c r="C41" s="716"/>
      <c r="D41" s="716"/>
    </row>
    <row r="42" spans="1:4" ht="12.75">
      <c r="A42" s="714"/>
      <c r="B42" s="715"/>
      <c r="C42" s="716"/>
      <c r="D42" s="716"/>
    </row>
    <row r="43" spans="1:4" ht="12.75">
      <c r="A43" s="714"/>
      <c r="B43" s="715"/>
      <c r="C43" s="716"/>
      <c r="D43" s="716"/>
    </row>
    <row r="44" spans="1:4" ht="12.75">
      <c r="A44" s="714"/>
      <c r="B44" s="715"/>
      <c r="C44" s="716"/>
      <c r="D44" s="716"/>
    </row>
    <row r="45" spans="1:4" ht="12.75">
      <c r="A45" s="714"/>
      <c r="B45" s="715"/>
      <c r="C45" s="716"/>
      <c r="D45" s="716"/>
    </row>
    <row r="46" spans="1:4" ht="12.75">
      <c r="A46" s="714"/>
      <c r="B46" s="715"/>
      <c r="C46" s="716"/>
      <c r="D46" s="716"/>
    </row>
    <row r="47" spans="1:4" ht="12.75">
      <c r="A47" s="714"/>
      <c r="B47" s="715"/>
      <c r="C47" s="716"/>
      <c r="D47" s="716"/>
    </row>
    <row r="48" spans="1:4" ht="12.75">
      <c r="A48" s="714"/>
      <c r="B48" s="715"/>
      <c r="C48" s="716"/>
      <c r="D48" s="716"/>
    </row>
    <row r="49" spans="1:4" ht="12.75">
      <c r="A49" s="714"/>
      <c r="B49" s="715"/>
      <c r="C49" s="716"/>
      <c r="D49" s="716"/>
    </row>
    <row r="50" spans="1:4" ht="12.75">
      <c r="A50" s="714"/>
      <c r="B50" s="715"/>
      <c r="C50" s="716"/>
      <c r="D50" s="716"/>
    </row>
    <row r="51" spans="1:4" ht="12.75">
      <c r="A51" s="714"/>
      <c r="B51" s="715"/>
      <c r="C51" s="716"/>
      <c r="D51" s="716"/>
    </row>
    <row r="52" spans="1:4" ht="12.75">
      <c r="A52" s="714"/>
      <c r="B52" s="715"/>
      <c r="C52" s="716"/>
      <c r="D52" s="716"/>
    </row>
    <row r="53" spans="1:4" ht="12.75">
      <c r="A53" s="714"/>
      <c r="B53" s="715"/>
      <c r="C53" s="716"/>
      <c r="D53" s="716"/>
    </row>
    <row r="54" spans="1:4" ht="12.75">
      <c r="A54" s="714"/>
      <c r="B54" s="715"/>
      <c r="C54" s="716"/>
      <c r="D54" s="716"/>
    </row>
    <row r="55" spans="1:4" ht="12.75">
      <c r="A55" s="714"/>
      <c r="B55" s="715"/>
      <c r="C55" s="716"/>
      <c r="D55" s="716"/>
    </row>
    <row r="56" spans="1:4" ht="12.75">
      <c r="A56" s="714"/>
      <c r="B56" s="715"/>
      <c r="D56" s="716"/>
    </row>
    <row r="57" spans="1:4" ht="12.75">
      <c r="A57" s="714"/>
      <c r="B57" s="715"/>
      <c r="D57" s="716"/>
    </row>
    <row r="58" spans="1:4" ht="12.75">
      <c r="A58" s="714"/>
      <c r="B58" s="715"/>
      <c r="D58" s="716"/>
    </row>
    <row r="59" spans="1:4" ht="12.75">
      <c r="A59" s="714"/>
      <c r="D59" s="716"/>
    </row>
    <row r="60" spans="1:4" ht="12.75">
      <c r="A60" s="714"/>
      <c r="D60" s="716"/>
    </row>
    <row r="61" spans="1:4" ht="12.75">
      <c r="A61" s="714"/>
      <c r="D61" s="716"/>
    </row>
    <row r="62" spans="1:4" ht="12.75">
      <c r="A62" s="714"/>
      <c r="D62" s="716"/>
    </row>
    <row r="63" spans="1:4" ht="12.75">
      <c r="A63" s="714"/>
      <c r="D63" s="716"/>
    </row>
    <row r="64" spans="1:4" ht="12.75">
      <c r="A64" s="714"/>
      <c r="D64" s="716"/>
    </row>
    <row r="65" spans="1:4" ht="12.75">
      <c r="A65" s="714"/>
      <c r="D65" s="716"/>
    </row>
    <row r="66" spans="1:4" ht="12.75">
      <c r="A66" s="714"/>
      <c r="D66" s="716"/>
    </row>
    <row r="67" spans="1:4" ht="12.75">
      <c r="A67" s="714"/>
      <c r="D67" s="716"/>
    </row>
    <row r="68" spans="1:4" ht="12.75">
      <c r="A68" s="714"/>
      <c r="D68" s="716"/>
    </row>
    <row r="69" spans="1:4" ht="12.75">
      <c r="A69" s="714"/>
      <c r="D69" s="716"/>
    </row>
    <row r="70" spans="1:4" ht="12.75">
      <c r="A70" s="714"/>
      <c r="D70" s="716"/>
    </row>
    <row r="71" spans="1:4" ht="12.75">
      <c r="A71" s="714"/>
      <c r="D71" s="716"/>
    </row>
    <row r="72" spans="1:4" ht="12.75">
      <c r="A72" s="714"/>
      <c r="D72" s="716"/>
    </row>
    <row r="73" spans="1:4" ht="12.75">
      <c r="A73" s="714"/>
      <c r="D73" s="716"/>
    </row>
    <row r="74" spans="1:4" ht="12.75">
      <c r="A74" s="714"/>
      <c r="D74" s="716"/>
    </row>
    <row r="75" spans="1:4" ht="12.75">
      <c r="A75" s="714"/>
      <c r="D75" s="716"/>
    </row>
    <row r="76" spans="1:4" ht="12.75">
      <c r="A76" s="714"/>
      <c r="D76" s="716"/>
    </row>
    <row r="77" spans="1:4" ht="12.75">
      <c r="A77" s="714"/>
      <c r="D77" s="716"/>
    </row>
    <row r="78" spans="1:4" ht="12.75">
      <c r="A78" s="714"/>
      <c r="D78" s="716"/>
    </row>
    <row r="79" spans="1:4" ht="12.75">
      <c r="A79" s="714"/>
      <c r="D79" s="716"/>
    </row>
    <row r="80" spans="1:4" ht="12.75">
      <c r="A80" s="714"/>
      <c r="D80" s="716"/>
    </row>
    <row r="81" spans="1:4" ht="12.75">
      <c r="A81" s="714"/>
      <c r="D81" s="716"/>
    </row>
    <row r="82" spans="1:4" ht="12.75">
      <c r="A82" s="714"/>
      <c r="D82" s="716"/>
    </row>
    <row r="83" spans="1:4" ht="12.75">
      <c r="A83" s="714"/>
      <c r="D83" s="716"/>
    </row>
    <row r="84" spans="1:4" ht="12.75">
      <c r="A84" s="714"/>
      <c r="D84" s="716"/>
    </row>
    <row r="85" spans="1:4" ht="12.75">
      <c r="A85" s="714"/>
      <c r="D85" s="716"/>
    </row>
    <row r="86" spans="1:4" ht="12.75">
      <c r="A86" s="714"/>
      <c r="D86" s="716"/>
    </row>
    <row r="87" spans="1:4" ht="12.75">
      <c r="A87" s="714"/>
      <c r="D87" s="716"/>
    </row>
    <row r="88" spans="1:4" ht="12.75">
      <c r="A88" s="714"/>
      <c r="D88" s="716"/>
    </row>
    <row r="89" spans="1:4" ht="12.75">
      <c r="A89" s="714"/>
      <c r="D89" s="716"/>
    </row>
    <row r="90" spans="1:4" ht="12.75">
      <c r="A90" s="714"/>
      <c r="D90" s="716"/>
    </row>
    <row r="91" spans="1:4" ht="12.75">
      <c r="A91" s="714"/>
      <c r="D91" s="716"/>
    </row>
    <row r="92" spans="1:4" ht="12.75">
      <c r="A92" s="714"/>
      <c r="D92" s="716"/>
    </row>
    <row r="93" spans="1:4" ht="12.75">
      <c r="A93" s="714"/>
      <c r="D93" s="716"/>
    </row>
    <row r="94" spans="1:4" ht="12.75">
      <c r="A94" s="714"/>
      <c r="D94" s="716"/>
    </row>
    <row r="95" spans="1:4" ht="12.75">
      <c r="A95" s="714"/>
      <c r="D95" s="716"/>
    </row>
    <row r="96" spans="1:4" ht="12.75">
      <c r="A96" s="714"/>
      <c r="D96" s="716"/>
    </row>
    <row r="97" spans="1:4" ht="12.75">
      <c r="A97" s="714"/>
      <c r="D97" s="716"/>
    </row>
    <row r="98" ht="12.75">
      <c r="D98" s="716"/>
    </row>
    <row r="99" ht="12.75">
      <c r="D99" s="716"/>
    </row>
    <row r="100" ht="12.75">
      <c r="D100" s="716"/>
    </row>
    <row r="101" ht="12.75">
      <c r="D101" s="716"/>
    </row>
    <row r="102" ht="12.75">
      <c r="D102" s="716"/>
    </row>
    <row r="103" ht="12.75">
      <c r="D103" s="716"/>
    </row>
    <row r="104" ht="12.75">
      <c r="D104" s="716"/>
    </row>
    <row r="105" ht="12.75">
      <c r="D105" s="716"/>
    </row>
    <row r="106" ht="12.75">
      <c r="D106" s="716"/>
    </row>
    <row r="107" ht="12.75">
      <c r="D107" s="716"/>
    </row>
    <row r="108" ht="12.75">
      <c r="D108" s="716"/>
    </row>
    <row r="109" ht="12.75">
      <c r="D109" s="716"/>
    </row>
    <row r="110" ht="12.75">
      <c r="D110" s="716"/>
    </row>
    <row r="111" ht="12.75">
      <c r="D111" s="716"/>
    </row>
    <row r="112" ht="12.75">
      <c r="D112" s="716"/>
    </row>
    <row r="113" ht="12.75">
      <c r="D113" s="716"/>
    </row>
    <row r="114" ht="12.75">
      <c r="D114" s="716"/>
    </row>
    <row r="115" ht="12.75">
      <c r="D115" s="716"/>
    </row>
    <row r="116" ht="12.75">
      <c r="D116" s="716"/>
    </row>
    <row r="117" ht="12.75">
      <c r="D117" s="716"/>
    </row>
    <row r="118" ht="12.75">
      <c r="D118" s="716"/>
    </row>
    <row r="119" ht="12.75">
      <c r="D119" s="716"/>
    </row>
    <row r="120" ht="12.75">
      <c r="D120" s="716"/>
    </row>
    <row r="121" ht="12.75">
      <c r="D121" s="716"/>
    </row>
    <row r="122" ht="12.75">
      <c r="D122" s="716"/>
    </row>
    <row r="123" ht="12.75">
      <c r="D123" s="716"/>
    </row>
    <row r="124" ht="12.75">
      <c r="D124" s="716"/>
    </row>
    <row r="125" ht="12.75">
      <c r="D125" s="716"/>
    </row>
    <row r="126" ht="12.75">
      <c r="D126" s="716"/>
    </row>
    <row r="127" ht="12.75">
      <c r="D127" s="716"/>
    </row>
    <row r="128" ht="12.75">
      <c r="D128" s="716"/>
    </row>
    <row r="129" ht="12.75">
      <c r="D129" s="716"/>
    </row>
    <row r="130" ht="12.75">
      <c r="D130" s="716"/>
    </row>
    <row r="131" ht="12.75">
      <c r="D131" s="716"/>
    </row>
    <row r="132" ht="12.75">
      <c r="D132" s="716"/>
    </row>
    <row r="133" ht="12.75">
      <c r="D133" s="716"/>
    </row>
    <row r="134" ht="12.75">
      <c r="D134" s="716"/>
    </row>
    <row r="135" ht="12.75">
      <c r="D135" s="716"/>
    </row>
    <row r="136" ht="12.75">
      <c r="D136" s="716"/>
    </row>
    <row r="137" ht="12.75">
      <c r="D137" s="716"/>
    </row>
    <row r="138" ht="12.75">
      <c r="D138" s="716"/>
    </row>
    <row r="139" ht="12.75">
      <c r="D139" s="716"/>
    </row>
    <row r="140" ht="12.75">
      <c r="D140" s="716"/>
    </row>
    <row r="141" ht="12.75">
      <c r="D141" s="716"/>
    </row>
    <row r="142" ht="12.75">
      <c r="D142" s="716"/>
    </row>
    <row r="143" ht="12.75">
      <c r="D143" s="716"/>
    </row>
    <row r="144" ht="12.75">
      <c r="D144" s="716"/>
    </row>
    <row r="145" ht="12.75">
      <c r="D145" s="716"/>
    </row>
    <row r="146" ht="12.75">
      <c r="D146" s="716"/>
    </row>
    <row r="147" ht="12.75">
      <c r="D147" s="716"/>
    </row>
    <row r="148" ht="12.75">
      <c r="D148" s="716"/>
    </row>
    <row r="149" ht="12.75">
      <c r="D149" s="716"/>
    </row>
    <row r="150" ht="12.75">
      <c r="D150" s="716"/>
    </row>
    <row r="151" ht="12.75">
      <c r="D151" s="716"/>
    </row>
    <row r="152" ht="12.75">
      <c r="D152" s="716"/>
    </row>
    <row r="153" ht="12.75">
      <c r="D153" s="716"/>
    </row>
    <row r="154" ht="12.75">
      <c r="D154" s="716"/>
    </row>
    <row r="155" ht="12.75">
      <c r="D155" s="716"/>
    </row>
    <row r="156" ht="12.75">
      <c r="D156" s="716"/>
    </row>
    <row r="157" ht="12.75">
      <c r="D157" s="716"/>
    </row>
    <row r="158" ht="12.75">
      <c r="D158" s="716"/>
    </row>
    <row r="159" ht="12.75">
      <c r="D159" s="716"/>
    </row>
    <row r="160" ht="12.75">
      <c r="D160" s="716"/>
    </row>
    <row r="161" ht="12.75">
      <c r="D161" s="716"/>
    </row>
    <row r="162" ht="12.75">
      <c r="D162" s="716"/>
    </row>
    <row r="163" ht="12.75">
      <c r="D163" s="716"/>
    </row>
    <row r="164" ht="12.75">
      <c r="D164" s="716"/>
    </row>
    <row r="165" ht="12.75">
      <c r="D165" s="716"/>
    </row>
    <row r="166" ht="12.75">
      <c r="D166" s="716"/>
    </row>
    <row r="167" ht="12.75">
      <c r="D167" s="716"/>
    </row>
    <row r="168" ht="12.75">
      <c r="D168" s="716"/>
    </row>
    <row r="169" ht="12.75">
      <c r="D169" s="716"/>
    </row>
    <row r="170" ht="12.75">
      <c r="D170" s="716"/>
    </row>
    <row r="171" ht="12.75">
      <c r="D171" s="716"/>
    </row>
    <row r="172" ht="12.75">
      <c r="D172" s="716"/>
    </row>
    <row r="173" ht="12.75">
      <c r="D173" s="716"/>
    </row>
    <row r="174" ht="12.75">
      <c r="D174" s="716"/>
    </row>
    <row r="175" ht="12.75">
      <c r="D175" s="716"/>
    </row>
    <row r="176" ht="12.75">
      <c r="D176" s="716"/>
    </row>
    <row r="177" ht="12.75">
      <c r="D177" s="716"/>
    </row>
    <row r="178" ht="12.75">
      <c r="D178" s="716"/>
    </row>
    <row r="179" ht="12.75">
      <c r="D179" s="716"/>
    </row>
    <row r="180" ht="12.75">
      <c r="D180" s="716"/>
    </row>
    <row r="181" ht="12.75">
      <c r="D181" s="716"/>
    </row>
    <row r="182" ht="12.75">
      <c r="D182" s="716"/>
    </row>
    <row r="183" ht="12.75">
      <c r="D183" s="716"/>
    </row>
    <row r="184" ht="12.75">
      <c r="D184" s="716"/>
    </row>
    <row r="185" ht="12.75">
      <c r="D185" s="716"/>
    </row>
    <row r="186" ht="12.75">
      <c r="D186" s="716"/>
    </row>
    <row r="187" ht="12.75">
      <c r="D187" s="716"/>
    </row>
    <row r="188" ht="12.75">
      <c r="D188" s="716"/>
    </row>
    <row r="189" ht="12.75">
      <c r="D189" s="716"/>
    </row>
    <row r="190" ht="12.75">
      <c r="D190" s="716"/>
    </row>
    <row r="191" ht="12.75">
      <c r="D191" s="716"/>
    </row>
    <row r="192" ht="12.75">
      <c r="D192" s="716"/>
    </row>
    <row r="193" ht="12.75">
      <c r="D193" s="716"/>
    </row>
    <row r="194" ht="12.75">
      <c r="D194" s="716"/>
    </row>
    <row r="195" ht="12.75">
      <c r="D195" s="716"/>
    </row>
    <row r="196" ht="12.75">
      <c r="D196" s="716"/>
    </row>
    <row r="197" ht="12.75">
      <c r="D197" s="716"/>
    </row>
    <row r="198" ht="12.75">
      <c r="D198" s="716"/>
    </row>
    <row r="199" ht="12.75">
      <c r="D199" s="716"/>
    </row>
    <row r="200" ht="12.75">
      <c r="D200" s="716"/>
    </row>
    <row r="201" ht="12.75">
      <c r="D201" s="716"/>
    </row>
    <row r="202" ht="12.75">
      <c r="D202" s="716"/>
    </row>
    <row r="203" ht="12.75">
      <c r="D203" s="716"/>
    </row>
    <row r="204" ht="12.75">
      <c r="D204" s="716"/>
    </row>
    <row r="205" ht="12.75">
      <c r="D205" s="716"/>
    </row>
    <row r="206" ht="12.75">
      <c r="D206" s="716"/>
    </row>
    <row r="207" ht="12.75">
      <c r="D207" s="716"/>
    </row>
    <row r="208" ht="12.75">
      <c r="D208" s="716"/>
    </row>
    <row r="209" ht="12.75">
      <c r="D209" s="716"/>
    </row>
    <row r="210" ht="12.75">
      <c r="D210" s="716"/>
    </row>
    <row r="211" ht="12.75">
      <c r="D211" s="716"/>
    </row>
    <row r="212" ht="12.75">
      <c r="D212" s="716"/>
    </row>
    <row r="213" ht="12.75">
      <c r="D213" s="716"/>
    </row>
    <row r="214" ht="12.75">
      <c r="D214" s="716"/>
    </row>
    <row r="215" ht="12.75">
      <c r="D215" s="716"/>
    </row>
    <row r="216" ht="12.75">
      <c r="D216" s="716"/>
    </row>
    <row r="217" ht="12.75">
      <c r="D217" s="716"/>
    </row>
    <row r="218" ht="12.75">
      <c r="D218" s="716"/>
    </row>
    <row r="219" ht="12.75">
      <c r="D219" s="716"/>
    </row>
    <row r="220" ht="12.75">
      <c r="D220" s="716"/>
    </row>
    <row r="221" ht="12.75">
      <c r="D221" s="716"/>
    </row>
    <row r="222" ht="12.75">
      <c r="D222" s="716"/>
    </row>
    <row r="223" ht="12.75">
      <c r="D223" s="716"/>
    </row>
    <row r="224" ht="12.75">
      <c r="D224" s="716"/>
    </row>
    <row r="225" ht="12.75">
      <c r="D225" s="716"/>
    </row>
    <row r="226" ht="12.75">
      <c r="D226" s="716"/>
    </row>
    <row r="227" ht="12.75">
      <c r="D227" s="716"/>
    </row>
    <row r="228" ht="12.75">
      <c r="D228" s="716"/>
    </row>
    <row r="229" ht="12.75">
      <c r="D229" s="716"/>
    </row>
    <row r="230" ht="12.75">
      <c r="D230" s="716"/>
    </row>
    <row r="231" ht="12.75">
      <c r="D231" s="716"/>
    </row>
    <row r="232" ht="12.75">
      <c r="D232" s="716"/>
    </row>
    <row r="233" ht="12.75">
      <c r="D233" s="716"/>
    </row>
    <row r="234" ht="12.75">
      <c r="D234" s="716"/>
    </row>
    <row r="235" ht="12.75">
      <c r="D235" s="716"/>
    </row>
    <row r="236" ht="12.75">
      <c r="D236" s="716"/>
    </row>
    <row r="237" ht="12.75">
      <c r="D237" s="716"/>
    </row>
    <row r="238" ht="12.75">
      <c r="D238" s="716"/>
    </row>
    <row r="239" ht="12.75">
      <c r="D239" s="716"/>
    </row>
  </sheetData>
  <mergeCells count="1"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:H46"/>
    </sheetView>
  </sheetViews>
  <sheetFormatPr defaultColWidth="9.140625" defaultRowHeight="12.75"/>
  <cols>
    <col min="1" max="1" width="5.7109375" style="903" customWidth="1"/>
    <col min="2" max="2" width="9.00390625" style="903" customWidth="1"/>
    <col min="3" max="3" width="6.140625" style="903" customWidth="1"/>
    <col min="4" max="4" width="46.140625" style="904" customWidth="1"/>
    <col min="5" max="5" width="14.7109375" style="904" customWidth="1"/>
    <col min="6" max="7" width="13.7109375" style="904" customWidth="1"/>
    <col min="8" max="8" width="14.140625" style="904" customWidth="1"/>
    <col min="9" max="16384" width="9.140625" style="904" customWidth="1"/>
  </cols>
  <sheetData>
    <row r="1" spans="7:8" ht="12.75">
      <c r="G1" s="905" t="s">
        <v>92</v>
      </c>
      <c r="H1" s="905"/>
    </row>
    <row r="2" spans="7:8" ht="12.75">
      <c r="G2" s="905" t="s">
        <v>460</v>
      </c>
      <c r="H2" s="905"/>
    </row>
    <row r="3" spans="7:8" ht="12.75">
      <c r="G3" s="905" t="s">
        <v>93</v>
      </c>
      <c r="H3" s="905"/>
    </row>
    <row r="4" spans="7:8" ht="12.75">
      <c r="G4" s="906"/>
      <c r="H4" s="906"/>
    </row>
    <row r="5" spans="7:8" ht="12.75">
      <c r="G5" s="906"/>
      <c r="H5" s="906"/>
    </row>
    <row r="7" spans="1:8" s="908" customFormat="1" ht="15" customHeight="1">
      <c r="A7" s="907" t="s">
        <v>114</v>
      </c>
      <c r="B7" s="907"/>
      <c r="C7" s="907"/>
      <c r="D7" s="907"/>
      <c r="E7" s="907"/>
      <c r="F7" s="907"/>
      <c r="G7" s="907"/>
      <c r="H7" s="907"/>
    </row>
    <row r="8" spans="1:8" s="908" customFormat="1" ht="15" customHeight="1">
      <c r="A8" s="907" t="s">
        <v>94</v>
      </c>
      <c r="B8" s="907"/>
      <c r="C8" s="907"/>
      <c r="D8" s="907"/>
      <c r="E8" s="907"/>
      <c r="F8" s="907"/>
      <c r="G8" s="907"/>
      <c r="H8" s="907"/>
    </row>
    <row r="9" spans="1:8" s="908" customFormat="1" ht="16.5" customHeight="1">
      <c r="A9" s="907" t="s">
        <v>95</v>
      </c>
      <c r="B9" s="907"/>
      <c r="C9" s="907"/>
      <c r="D9" s="907"/>
      <c r="E9" s="907"/>
      <c r="F9" s="907"/>
      <c r="G9" s="907"/>
      <c r="H9" s="907"/>
    </row>
    <row r="10" spans="1:8" s="908" customFormat="1" ht="12.75">
      <c r="A10" s="909"/>
      <c r="B10" s="909"/>
      <c r="C10" s="910"/>
      <c r="D10" s="909"/>
      <c r="E10" s="909"/>
      <c r="F10" s="909"/>
      <c r="G10" s="909"/>
      <c r="H10" s="909"/>
    </row>
    <row r="11" spans="1:3" s="908" customFormat="1" ht="12.75">
      <c r="A11" s="910"/>
      <c r="B11" s="910"/>
      <c r="C11" s="910"/>
    </row>
    <row r="12" spans="1:8" s="908" customFormat="1" ht="15.75" customHeight="1">
      <c r="A12" s="910"/>
      <c r="B12" s="910"/>
      <c r="C12" s="910"/>
      <c r="H12" s="910" t="s">
        <v>461</v>
      </c>
    </row>
    <row r="13" spans="1:8" s="913" customFormat="1" ht="31.5">
      <c r="A13" s="911" t="s">
        <v>462</v>
      </c>
      <c r="B13" s="911" t="s">
        <v>463</v>
      </c>
      <c r="C13" s="911" t="s">
        <v>96</v>
      </c>
      <c r="D13" s="911" t="s">
        <v>452</v>
      </c>
      <c r="E13" s="911" t="s">
        <v>97</v>
      </c>
      <c r="F13" s="911" t="s">
        <v>98</v>
      </c>
      <c r="G13" s="911" t="s">
        <v>99</v>
      </c>
      <c r="H13" s="912" t="s">
        <v>25</v>
      </c>
    </row>
    <row r="14" spans="1:8" s="917" customFormat="1" ht="12" customHeight="1">
      <c r="A14" s="914">
        <v>1</v>
      </c>
      <c r="B14" s="914">
        <v>2</v>
      </c>
      <c r="C14" s="915">
        <v>3</v>
      </c>
      <c r="D14" s="914">
        <v>4</v>
      </c>
      <c r="E14" s="914">
        <v>5</v>
      </c>
      <c r="F14" s="914">
        <v>6</v>
      </c>
      <c r="G14" s="914">
        <v>7</v>
      </c>
      <c r="H14" s="916">
        <v>8</v>
      </c>
    </row>
    <row r="15" spans="4:8" s="918" customFormat="1" ht="22.5" customHeight="1">
      <c r="D15" s="919" t="s">
        <v>464</v>
      </c>
      <c r="E15" s="920">
        <v>574161051</v>
      </c>
      <c r="F15" s="920">
        <f>F16+F20+F24+F30+F36+F44</f>
        <v>1550013</v>
      </c>
      <c r="G15" s="920">
        <f>G16+G20+G24+G30+G36+G44</f>
        <v>791829</v>
      </c>
      <c r="H15" s="921">
        <f>E15+F15-G15</f>
        <v>574919235</v>
      </c>
    </row>
    <row r="16" spans="1:8" s="925" customFormat="1" ht="18" customHeight="1">
      <c r="A16" s="922">
        <v>600</v>
      </c>
      <c r="B16" s="922" t="s">
        <v>255</v>
      </c>
      <c r="C16" s="923" t="s">
        <v>255</v>
      </c>
      <c r="D16" s="922" t="s">
        <v>466</v>
      </c>
      <c r="E16" s="924">
        <v>148915210</v>
      </c>
      <c r="F16" s="924">
        <v>252499</v>
      </c>
      <c r="G16" s="924">
        <v>252499</v>
      </c>
      <c r="H16" s="924">
        <v>148915210</v>
      </c>
    </row>
    <row r="17" spans="1:8" s="926" customFormat="1" ht="17.25" customHeight="1">
      <c r="A17" s="926" t="s">
        <v>255</v>
      </c>
      <c r="B17" s="926">
        <v>60001</v>
      </c>
      <c r="C17" s="927" t="s">
        <v>255</v>
      </c>
      <c r="D17" s="926" t="s">
        <v>453</v>
      </c>
      <c r="E17" s="928">
        <v>66677997</v>
      </c>
      <c r="F17" s="928">
        <v>252499</v>
      </c>
      <c r="G17" s="928">
        <v>252499</v>
      </c>
      <c r="H17" s="928">
        <v>66677997</v>
      </c>
    </row>
    <row r="18" spans="1:8" s="908" customFormat="1" ht="16.5" customHeight="1">
      <c r="A18" s="908" t="s">
        <v>255</v>
      </c>
      <c r="B18" s="908" t="s">
        <v>255</v>
      </c>
      <c r="C18" s="910">
        <v>4430</v>
      </c>
      <c r="D18" s="908" t="s">
        <v>100</v>
      </c>
      <c r="E18" s="929">
        <v>0</v>
      </c>
      <c r="F18" s="929">
        <v>252499</v>
      </c>
      <c r="G18" s="929">
        <v>0</v>
      </c>
      <c r="H18" s="929">
        <v>252499</v>
      </c>
    </row>
    <row r="19" spans="1:8" s="908" customFormat="1" ht="18" customHeight="1">
      <c r="A19" s="908" t="s">
        <v>255</v>
      </c>
      <c r="B19" s="908" t="s">
        <v>255</v>
      </c>
      <c r="C19" s="910">
        <v>6050</v>
      </c>
      <c r="D19" s="908" t="s">
        <v>101</v>
      </c>
      <c r="E19" s="929">
        <v>4376157</v>
      </c>
      <c r="F19" s="929">
        <v>0</v>
      </c>
      <c r="G19" s="929">
        <v>252499</v>
      </c>
      <c r="H19" s="929">
        <v>4123658</v>
      </c>
    </row>
    <row r="20" spans="1:8" s="925" customFormat="1" ht="18" customHeight="1">
      <c r="A20" s="922">
        <v>750</v>
      </c>
      <c r="B20" s="922" t="s">
        <v>255</v>
      </c>
      <c r="C20" s="923" t="s">
        <v>255</v>
      </c>
      <c r="D20" s="922" t="s">
        <v>252</v>
      </c>
      <c r="E20" s="924">
        <v>20559598</v>
      </c>
      <c r="F20" s="924">
        <f>F21</f>
        <v>300000</v>
      </c>
      <c r="G20" s="924">
        <f>G21</f>
        <v>300000</v>
      </c>
      <c r="H20" s="924">
        <f>E20+F20-G20</f>
        <v>20559598</v>
      </c>
    </row>
    <row r="21" spans="1:8" s="926" customFormat="1" ht="17.25" customHeight="1">
      <c r="A21" s="926" t="s">
        <v>255</v>
      </c>
      <c r="B21" s="926">
        <v>75018</v>
      </c>
      <c r="C21" s="927" t="s">
        <v>255</v>
      </c>
      <c r="D21" s="926" t="s">
        <v>455</v>
      </c>
      <c r="E21" s="928">
        <v>20559598</v>
      </c>
      <c r="F21" s="928">
        <f>F22+F23</f>
        <v>300000</v>
      </c>
      <c r="G21" s="928">
        <f>G22+G23</f>
        <v>300000</v>
      </c>
      <c r="H21" s="928">
        <f>E21+F21-G21</f>
        <v>20559598</v>
      </c>
    </row>
    <row r="22" spans="1:8" s="908" customFormat="1" ht="16.5" customHeight="1">
      <c r="A22" s="908" t="s">
        <v>255</v>
      </c>
      <c r="B22" s="908" t="s">
        <v>255</v>
      </c>
      <c r="C22" s="910">
        <v>4270</v>
      </c>
      <c r="D22" s="908" t="s">
        <v>102</v>
      </c>
      <c r="E22" s="929">
        <v>550000</v>
      </c>
      <c r="F22" s="929">
        <v>0</v>
      </c>
      <c r="G22" s="929">
        <v>300000</v>
      </c>
      <c r="H22" s="929">
        <f>E22+F22-G22</f>
        <v>250000</v>
      </c>
    </row>
    <row r="23" spans="1:8" s="908" customFormat="1" ht="18" customHeight="1">
      <c r="A23" s="908" t="s">
        <v>255</v>
      </c>
      <c r="B23" s="908" t="s">
        <v>255</v>
      </c>
      <c r="C23" s="910">
        <v>6060</v>
      </c>
      <c r="D23" s="908" t="s">
        <v>103</v>
      </c>
      <c r="E23" s="929">
        <v>523000</v>
      </c>
      <c r="F23" s="929">
        <v>300000</v>
      </c>
      <c r="G23" s="929">
        <v>0</v>
      </c>
      <c r="H23" s="929">
        <f>E23+F23-G23</f>
        <v>823000</v>
      </c>
    </row>
    <row r="24" spans="1:8" s="925" customFormat="1" ht="17.25" customHeight="1">
      <c r="A24" s="922">
        <v>801</v>
      </c>
      <c r="B24" s="922" t="s">
        <v>255</v>
      </c>
      <c r="C24" s="923" t="s">
        <v>255</v>
      </c>
      <c r="D24" s="922" t="s">
        <v>254</v>
      </c>
      <c r="E24" s="924">
        <v>41298942</v>
      </c>
      <c r="F24" s="924">
        <v>39330</v>
      </c>
      <c r="G24" s="924">
        <v>39330</v>
      </c>
      <c r="H24" s="924">
        <v>41298942</v>
      </c>
    </row>
    <row r="25" spans="1:8" s="926" customFormat="1" ht="15.75" customHeight="1">
      <c r="A25" s="926" t="s">
        <v>255</v>
      </c>
      <c r="B25" s="926">
        <v>80146</v>
      </c>
      <c r="C25" s="927" t="s">
        <v>255</v>
      </c>
      <c r="D25" s="926" t="s">
        <v>456</v>
      </c>
      <c r="E25" s="928">
        <v>4676290</v>
      </c>
      <c r="F25" s="928">
        <v>0</v>
      </c>
      <c r="G25" s="928">
        <v>39330</v>
      </c>
      <c r="H25" s="928">
        <v>4636960</v>
      </c>
    </row>
    <row r="26" spans="1:8" s="908" customFormat="1" ht="17.25" customHeight="1">
      <c r="A26" s="908" t="s">
        <v>255</v>
      </c>
      <c r="B26" s="908" t="s">
        <v>255</v>
      </c>
      <c r="C26" s="910">
        <v>4300</v>
      </c>
      <c r="D26" s="908" t="s">
        <v>104</v>
      </c>
      <c r="E26" s="929">
        <v>331324</v>
      </c>
      <c r="F26" s="929">
        <v>0</v>
      </c>
      <c r="G26" s="929">
        <v>39330</v>
      </c>
      <c r="H26" s="929">
        <v>291994</v>
      </c>
    </row>
    <row r="27" spans="1:8" s="926" customFormat="1" ht="16.5" customHeight="1">
      <c r="A27" s="926" t="s">
        <v>255</v>
      </c>
      <c r="B27" s="926">
        <v>80195</v>
      </c>
      <c r="C27" s="927" t="s">
        <v>255</v>
      </c>
      <c r="D27" s="926" t="s">
        <v>454</v>
      </c>
      <c r="E27" s="928">
        <v>609323</v>
      </c>
      <c r="F27" s="928">
        <v>39330</v>
      </c>
      <c r="G27" s="928">
        <v>0</v>
      </c>
      <c r="H27" s="928">
        <v>648653</v>
      </c>
    </row>
    <row r="28" spans="1:8" s="908" customFormat="1" ht="15" customHeight="1">
      <c r="A28" s="908" t="s">
        <v>255</v>
      </c>
      <c r="B28" s="908" t="s">
        <v>255</v>
      </c>
      <c r="C28" s="910">
        <v>4300</v>
      </c>
      <c r="D28" s="908" t="s">
        <v>104</v>
      </c>
      <c r="E28" s="929">
        <v>0</v>
      </c>
      <c r="F28" s="929">
        <v>36530</v>
      </c>
      <c r="G28" s="929">
        <v>0</v>
      </c>
      <c r="H28" s="929">
        <v>36530</v>
      </c>
    </row>
    <row r="29" spans="1:8" s="908" customFormat="1" ht="15.75" customHeight="1">
      <c r="A29" s="908" t="s">
        <v>255</v>
      </c>
      <c r="B29" s="908" t="s">
        <v>255</v>
      </c>
      <c r="C29" s="910">
        <v>4410</v>
      </c>
      <c r="D29" s="908" t="s">
        <v>105</v>
      </c>
      <c r="E29" s="929">
        <v>0</v>
      </c>
      <c r="F29" s="929">
        <v>2800</v>
      </c>
      <c r="G29" s="929">
        <v>0</v>
      </c>
      <c r="H29" s="929">
        <v>2800</v>
      </c>
    </row>
    <row r="30" spans="1:8" s="925" customFormat="1" ht="21" customHeight="1">
      <c r="A30" s="922">
        <v>851</v>
      </c>
      <c r="B30" s="922" t="s">
        <v>255</v>
      </c>
      <c r="C30" s="923" t="s">
        <v>255</v>
      </c>
      <c r="D30" s="922" t="s">
        <v>256</v>
      </c>
      <c r="E30" s="924">
        <v>90916273</v>
      </c>
      <c r="F30" s="924">
        <v>851421</v>
      </c>
      <c r="G30" s="924">
        <v>200000</v>
      </c>
      <c r="H30" s="924">
        <v>91567694</v>
      </c>
    </row>
    <row r="31" spans="1:8" s="926" customFormat="1" ht="15" customHeight="1">
      <c r="A31" s="926" t="s">
        <v>255</v>
      </c>
      <c r="B31" s="926">
        <v>85111</v>
      </c>
      <c r="C31" s="927" t="s">
        <v>255</v>
      </c>
      <c r="D31" s="926" t="s">
        <v>257</v>
      </c>
      <c r="E31" s="928">
        <v>55262278</v>
      </c>
      <c r="F31" s="928">
        <v>0</v>
      </c>
      <c r="G31" s="928">
        <v>200000</v>
      </c>
      <c r="H31" s="928">
        <v>55062278</v>
      </c>
    </row>
    <row r="32" spans="1:8" s="930" customFormat="1" ht="54" customHeight="1">
      <c r="A32" s="930" t="s">
        <v>255</v>
      </c>
      <c r="B32" s="930" t="s">
        <v>255</v>
      </c>
      <c r="C32" s="931">
        <v>6220</v>
      </c>
      <c r="D32" s="930" t="s">
        <v>106</v>
      </c>
      <c r="E32" s="932">
        <v>55262278</v>
      </c>
      <c r="F32" s="932">
        <v>0</v>
      </c>
      <c r="G32" s="932">
        <v>200000</v>
      </c>
      <c r="H32" s="932">
        <v>55062278</v>
      </c>
    </row>
    <row r="33" spans="1:8" s="926" customFormat="1" ht="19.5" customHeight="1">
      <c r="A33" s="926" t="s">
        <v>255</v>
      </c>
      <c r="B33" s="926">
        <v>85117</v>
      </c>
      <c r="C33" s="927" t="s">
        <v>255</v>
      </c>
      <c r="D33" s="926" t="s">
        <v>107</v>
      </c>
      <c r="E33" s="928">
        <v>0</v>
      </c>
      <c r="F33" s="928">
        <v>851421</v>
      </c>
      <c r="G33" s="928">
        <v>0</v>
      </c>
      <c r="H33" s="928">
        <v>851421</v>
      </c>
    </row>
    <row r="34" spans="1:8" s="930" customFormat="1" ht="30" customHeight="1">
      <c r="A34" s="930" t="s">
        <v>255</v>
      </c>
      <c r="B34" s="930" t="s">
        <v>255</v>
      </c>
      <c r="C34" s="931">
        <v>2800</v>
      </c>
      <c r="D34" s="930" t="s">
        <v>108</v>
      </c>
      <c r="E34" s="932">
        <v>0</v>
      </c>
      <c r="F34" s="932">
        <v>246479</v>
      </c>
      <c r="G34" s="932">
        <v>0</v>
      </c>
      <c r="H34" s="932">
        <v>246479</v>
      </c>
    </row>
    <row r="35" spans="1:8" s="930" customFormat="1" ht="54" customHeight="1">
      <c r="A35" s="930" t="s">
        <v>255</v>
      </c>
      <c r="B35" s="930" t="s">
        <v>255</v>
      </c>
      <c r="C35" s="931">
        <v>6220</v>
      </c>
      <c r="D35" s="930" t="s">
        <v>106</v>
      </c>
      <c r="E35" s="932">
        <v>0</v>
      </c>
      <c r="F35" s="932">
        <v>604942</v>
      </c>
      <c r="G35" s="932">
        <v>0</v>
      </c>
      <c r="H35" s="932">
        <v>604942</v>
      </c>
    </row>
    <row r="36" spans="1:8" s="936" customFormat="1" ht="32.25" customHeight="1">
      <c r="A36" s="933">
        <v>853</v>
      </c>
      <c r="B36" s="933" t="s">
        <v>255</v>
      </c>
      <c r="C36" s="934" t="s">
        <v>255</v>
      </c>
      <c r="D36" s="933" t="s">
        <v>258</v>
      </c>
      <c r="E36" s="935">
        <v>20244078</v>
      </c>
      <c r="F36" s="935">
        <v>16056</v>
      </c>
      <c r="G36" s="935">
        <v>0</v>
      </c>
      <c r="H36" s="935">
        <v>20260134</v>
      </c>
    </row>
    <row r="37" spans="1:8" s="937" customFormat="1" ht="25.5">
      <c r="A37" s="937" t="s">
        <v>255</v>
      </c>
      <c r="B37" s="937">
        <v>85324</v>
      </c>
      <c r="C37" s="938" t="s">
        <v>255</v>
      </c>
      <c r="D37" s="937" t="s">
        <v>457</v>
      </c>
      <c r="E37" s="939">
        <v>543365</v>
      </c>
      <c r="F37" s="939">
        <v>776</v>
      </c>
      <c r="G37" s="939">
        <v>0</v>
      </c>
      <c r="H37" s="939">
        <v>544141</v>
      </c>
    </row>
    <row r="38" spans="1:8" s="908" customFormat="1" ht="18.75" customHeight="1">
      <c r="A38" s="908" t="s">
        <v>255</v>
      </c>
      <c r="B38" s="908" t="s">
        <v>255</v>
      </c>
      <c r="C38" s="910">
        <v>4580</v>
      </c>
      <c r="D38" s="908" t="s">
        <v>109</v>
      </c>
      <c r="E38" s="929">
        <v>0</v>
      </c>
      <c r="F38" s="929">
        <v>104</v>
      </c>
      <c r="G38" s="929">
        <v>0</v>
      </c>
      <c r="H38" s="929">
        <v>104</v>
      </c>
    </row>
    <row r="39" spans="1:8" s="908" customFormat="1" ht="16.5" customHeight="1">
      <c r="A39" s="908" t="s">
        <v>255</v>
      </c>
      <c r="B39" s="908" t="s">
        <v>255</v>
      </c>
      <c r="C39" s="910">
        <v>8550</v>
      </c>
      <c r="D39" s="908" t="s">
        <v>110</v>
      </c>
      <c r="E39" s="929">
        <v>0</v>
      </c>
      <c r="F39" s="929">
        <v>672</v>
      </c>
      <c r="G39" s="929">
        <v>0</v>
      </c>
      <c r="H39" s="929">
        <v>672</v>
      </c>
    </row>
    <row r="40" spans="1:8" s="926" customFormat="1" ht="18.75" customHeight="1">
      <c r="A40" s="926" t="s">
        <v>255</v>
      </c>
      <c r="B40" s="926">
        <v>85395</v>
      </c>
      <c r="C40" s="927" t="s">
        <v>255</v>
      </c>
      <c r="D40" s="926" t="s">
        <v>454</v>
      </c>
      <c r="E40" s="928">
        <v>40463</v>
      </c>
      <c r="F40" s="928">
        <v>15280</v>
      </c>
      <c r="G40" s="928">
        <v>0</v>
      </c>
      <c r="H40" s="928">
        <v>55743</v>
      </c>
    </row>
    <row r="41" spans="1:8" s="908" customFormat="1" ht="19.5" customHeight="1">
      <c r="A41" s="908" t="s">
        <v>255</v>
      </c>
      <c r="B41" s="908" t="s">
        <v>255</v>
      </c>
      <c r="C41" s="910">
        <v>4215</v>
      </c>
      <c r="D41" s="908" t="s">
        <v>111</v>
      </c>
      <c r="E41" s="929">
        <v>1021</v>
      </c>
      <c r="F41" s="929">
        <v>1337</v>
      </c>
      <c r="G41" s="929">
        <v>0</v>
      </c>
      <c r="H41" s="929">
        <v>2358</v>
      </c>
    </row>
    <row r="42" spans="1:8" s="908" customFormat="1" ht="18" customHeight="1">
      <c r="A42" s="908" t="s">
        <v>255</v>
      </c>
      <c r="B42" s="908" t="s">
        <v>255</v>
      </c>
      <c r="C42" s="910">
        <v>4305</v>
      </c>
      <c r="D42" s="908" t="s">
        <v>104</v>
      </c>
      <c r="E42" s="929">
        <v>1950</v>
      </c>
      <c r="F42" s="929">
        <v>10919</v>
      </c>
      <c r="G42" s="929">
        <v>0</v>
      </c>
      <c r="H42" s="929">
        <v>12869</v>
      </c>
    </row>
    <row r="43" spans="1:8" s="908" customFormat="1" ht="18" customHeight="1">
      <c r="A43" s="908" t="s">
        <v>255</v>
      </c>
      <c r="B43" s="908" t="s">
        <v>255</v>
      </c>
      <c r="C43" s="910">
        <v>4415</v>
      </c>
      <c r="D43" s="908" t="s">
        <v>105</v>
      </c>
      <c r="E43" s="929">
        <v>375</v>
      </c>
      <c r="F43" s="929">
        <v>3024</v>
      </c>
      <c r="G43" s="929">
        <v>0</v>
      </c>
      <c r="H43" s="929">
        <v>3399</v>
      </c>
    </row>
    <row r="44" spans="1:8" s="943" customFormat="1" ht="30.75" customHeight="1">
      <c r="A44" s="940">
        <v>921</v>
      </c>
      <c r="B44" s="940" t="s">
        <v>255</v>
      </c>
      <c r="C44" s="941" t="s">
        <v>255</v>
      </c>
      <c r="D44" s="933" t="s">
        <v>112</v>
      </c>
      <c r="E44" s="942">
        <v>87906913</v>
      </c>
      <c r="F44" s="942">
        <v>90707</v>
      </c>
      <c r="G44" s="942">
        <v>0</v>
      </c>
      <c r="H44" s="942">
        <v>87997620</v>
      </c>
    </row>
    <row r="45" spans="1:8" s="926" customFormat="1" ht="19.5" customHeight="1">
      <c r="A45" s="926" t="s">
        <v>255</v>
      </c>
      <c r="B45" s="926">
        <v>92118</v>
      </c>
      <c r="C45" s="927" t="s">
        <v>255</v>
      </c>
      <c r="D45" s="926" t="s">
        <v>458</v>
      </c>
      <c r="E45" s="928">
        <v>7714527</v>
      </c>
      <c r="F45" s="928">
        <v>90707</v>
      </c>
      <c r="G45" s="928">
        <v>0</v>
      </c>
      <c r="H45" s="928">
        <v>7805234</v>
      </c>
    </row>
    <row r="46" spans="1:8" s="930" customFormat="1" ht="68.25" customHeight="1">
      <c r="A46" s="944" t="s">
        <v>255</v>
      </c>
      <c r="B46" s="944" t="s">
        <v>255</v>
      </c>
      <c r="C46" s="945">
        <v>6229</v>
      </c>
      <c r="D46" s="944" t="s">
        <v>113</v>
      </c>
      <c r="E46" s="946">
        <v>1507349</v>
      </c>
      <c r="F46" s="946">
        <v>90707</v>
      </c>
      <c r="G46" s="946">
        <v>0</v>
      </c>
      <c r="H46" s="946">
        <v>1598056</v>
      </c>
    </row>
  </sheetData>
  <mergeCells count="6">
    <mergeCell ref="A8:H8"/>
    <mergeCell ref="A9:H9"/>
    <mergeCell ref="G1:H1"/>
    <mergeCell ref="G2:H2"/>
    <mergeCell ref="G3:H3"/>
    <mergeCell ref="A7:H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3">
      <selection activeCell="A1" sqref="A1:F39"/>
    </sheetView>
  </sheetViews>
  <sheetFormatPr defaultColWidth="9.140625" defaultRowHeight="12.75"/>
  <cols>
    <col min="1" max="1" width="3.57421875" style="1128" bestFit="1" customWidth="1"/>
    <col min="2" max="2" width="3.57421875" style="1128" customWidth="1"/>
    <col min="3" max="3" width="48.7109375" style="1128" customWidth="1"/>
    <col min="4" max="4" width="14.00390625" style="1128" customWidth="1"/>
    <col min="5" max="5" width="12.140625" style="1138" customWidth="1"/>
    <col min="6" max="6" width="13.57421875" style="1138" customWidth="1"/>
    <col min="7" max="7" width="4.28125" style="1140" customWidth="1"/>
    <col min="8" max="8" width="11.421875" style="1128" customWidth="1"/>
    <col min="9" max="9" width="10.421875" style="1128" bestFit="1" customWidth="1"/>
    <col min="10" max="10" width="11.00390625" style="1128" customWidth="1"/>
    <col min="11" max="11" width="10.28125" style="1128" customWidth="1"/>
    <col min="12" max="12" width="10.8515625" style="1128" customWidth="1"/>
    <col min="13" max="13" width="10.421875" style="1128" customWidth="1"/>
    <col min="14" max="16384" width="9.140625" style="1128" customWidth="1"/>
  </cols>
  <sheetData>
    <row r="1" spans="4:7" ht="12.75" customHeight="1">
      <c r="D1" s="1129"/>
      <c r="E1" s="1130" t="s">
        <v>146</v>
      </c>
      <c r="F1" s="1130"/>
      <c r="G1" s="1131"/>
    </row>
    <row r="2" spans="4:7" ht="12.75" customHeight="1">
      <c r="D2" s="1129"/>
      <c r="E2" s="1130" t="s">
        <v>460</v>
      </c>
      <c r="F2" s="1130"/>
      <c r="G2" s="1131"/>
    </row>
    <row r="3" spans="4:7" ht="12.75" customHeight="1">
      <c r="D3" s="1129"/>
      <c r="E3" s="1130" t="s">
        <v>147</v>
      </c>
      <c r="F3" s="1130"/>
      <c r="G3" s="1131"/>
    </row>
    <row r="4" spans="1:7" ht="10.5" customHeight="1">
      <c r="A4" s="1132"/>
      <c r="B4" s="1132"/>
      <c r="C4" s="1132"/>
      <c r="D4" s="1132"/>
      <c r="E4" s="1133"/>
      <c r="F4" s="1133"/>
      <c r="G4" s="1134"/>
    </row>
    <row r="5" spans="1:7" s="1138" customFormat="1" ht="18.75" customHeight="1">
      <c r="A5" s="1135" t="s">
        <v>187</v>
      </c>
      <c r="B5" s="1135"/>
      <c r="C5" s="1136"/>
      <c r="D5" s="1136"/>
      <c r="E5" s="1136"/>
      <c r="F5" s="1136"/>
      <c r="G5" s="1137"/>
    </row>
    <row r="6" spans="1:7" s="1138" customFormat="1" ht="12.75">
      <c r="A6" s="1135" t="s">
        <v>148</v>
      </c>
      <c r="B6" s="1135"/>
      <c r="C6" s="1135"/>
      <c r="D6" s="1135"/>
      <c r="E6" s="1135"/>
      <c r="F6" s="1135"/>
      <c r="G6" s="1134"/>
    </row>
    <row r="7" spans="1:7" s="1138" customFormat="1" ht="12.75">
      <c r="A7" s="1135" t="s">
        <v>149</v>
      </c>
      <c r="B7" s="1135"/>
      <c r="C7" s="1135"/>
      <c r="D7" s="1135"/>
      <c r="E7" s="1135"/>
      <c r="F7" s="1135"/>
      <c r="G7" s="1134"/>
    </row>
    <row r="8" spans="1:7" ht="11.25" customHeight="1">
      <c r="A8" s="1139"/>
      <c r="B8" s="1139"/>
      <c r="C8" s="1139"/>
      <c r="D8" s="1139"/>
      <c r="E8" s="1133"/>
      <c r="F8" s="1133"/>
      <c r="G8" s="1134"/>
    </row>
    <row r="9" ht="9.75" customHeight="1" thickBot="1"/>
    <row r="10" spans="1:12" s="1147" customFormat="1" ht="54" customHeight="1" thickBot="1">
      <c r="A10" s="1141" t="s">
        <v>384</v>
      </c>
      <c r="B10" s="1142" t="s">
        <v>96</v>
      </c>
      <c r="C10" s="1143" t="s">
        <v>452</v>
      </c>
      <c r="D10" s="1143" t="s">
        <v>150</v>
      </c>
      <c r="E10" s="1144" t="s">
        <v>151</v>
      </c>
      <c r="F10" s="1144" t="s">
        <v>25</v>
      </c>
      <c r="G10" s="1145"/>
      <c r="H10" s="1146" t="s">
        <v>152</v>
      </c>
      <c r="I10" s="1146" t="s">
        <v>153</v>
      </c>
      <c r="J10" s="1147" t="s">
        <v>154</v>
      </c>
      <c r="K10" s="1147" t="s">
        <v>155</v>
      </c>
      <c r="L10" s="1147" t="s">
        <v>156</v>
      </c>
    </row>
    <row r="11" spans="1:12" s="1154" customFormat="1" ht="13.5" thickBot="1">
      <c r="A11" s="1148">
        <v>1</v>
      </c>
      <c r="B11" s="1149">
        <v>2</v>
      </c>
      <c r="C11" s="1150">
        <v>3</v>
      </c>
      <c r="D11" s="1150">
        <v>5</v>
      </c>
      <c r="E11" s="1151">
        <v>6</v>
      </c>
      <c r="F11" s="1151">
        <v>7</v>
      </c>
      <c r="G11" s="1152"/>
      <c r="H11" s="1153">
        <v>10</v>
      </c>
      <c r="I11" s="1153">
        <v>11</v>
      </c>
      <c r="J11" s="1153">
        <v>12</v>
      </c>
      <c r="K11" s="1153">
        <v>13</v>
      </c>
      <c r="L11" s="1153">
        <v>14</v>
      </c>
    </row>
    <row r="12" spans="1:12" s="1165" customFormat="1" ht="16.5" customHeight="1" thickBot="1">
      <c r="A12" s="1155">
        <v>1</v>
      </c>
      <c r="B12" s="1156"/>
      <c r="C12" s="1157" t="s">
        <v>261</v>
      </c>
      <c r="D12" s="1158">
        <v>468391158</v>
      </c>
      <c r="E12" s="1159">
        <v>686187</v>
      </c>
      <c r="F12" s="1159">
        <f>D12+E12</f>
        <v>469077345</v>
      </c>
      <c r="G12" s="1160"/>
      <c r="H12" s="1161">
        <f>F14+F19+F20</f>
        <v>112593828</v>
      </c>
      <c r="I12" s="1161">
        <f>F39</f>
        <v>97438399</v>
      </c>
      <c r="J12" s="1162">
        <f>H12-I12</f>
        <v>15155429</v>
      </c>
      <c r="K12" s="1163">
        <f>F27-K16</f>
        <v>0</v>
      </c>
      <c r="L12" s="1164">
        <f>J12-K12</f>
        <v>15155429</v>
      </c>
    </row>
    <row r="13" spans="1:11" s="1165" customFormat="1" ht="16.5" customHeight="1" thickBot="1">
      <c r="A13" s="1155">
        <v>2</v>
      </c>
      <c r="B13" s="1156"/>
      <c r="C13" s="1157" t="s">
        <v>263</v>
      </c>
      <c r="D13" s="1166">
        <f>D14+D18+D19+D20+D22</f>
        <v>185152338</v>
      </c>
      <c r="E13" s="1167">
        <f>E14+E18+E19+E20+E22+E21</f>
        <v>0</v>
      </c>
      <c r="F13" s="1166">
        <f>F14+F18+F19+F20+F22+F21</f>
        <v>185152338</v>
      </c>
      <c r="G13" s="1168"/>
      <c r="K13" s="1169" t="s">
        <v>157</v>
      </c>
    </row>
    <row r="14" spans="1:11" s="1154" customFormat="1" ht="15" customHeight="1">
      <c r="A14" s="1170">
        <v>3</v>
      </c>
      <c r="B14" s="1171">
        <v>952</v>
      </c>
      <c r="C14" s="1172" t="s">
        <v>158</v>
      </c>
      <c r="D14" s="1173">
        <f>D15+D16+D17</f>
        <v>88245592</v>
      </c>
      <c r="E14" s="1173">
        <f>E15+E16+E17</f>
        <v>0</v>
      </c>
      <c r="F14" s="1174">
        <f aca="true" t="shared" si="0" ref="F14:F22">D14+E14</f>
        <v>88245592</v>
      </c>
      <c r="G14" s="1175"/>
      <c r="K14" s="1153"/>
    </row>
    <row r="15" spans="1:11" ht="26.25" customHeight="1">
      <c r="A15" s="1176" t="s">
        <v>159</v>
      </c>
      <c r="B15" s="1171"/>
      <c r="C15" s="1177" t="s">
        <v>160</v>
      </c>
      <c r="D15" s="1178">
        <v>65810884</v>
      </c>
      <c r="E15" s="1179">
        <v>0</v>
      </c>
      <c r="F15" s="1174">
        <f t="shared" si="0"/>
        <v>65810884</v>
      </c>
      <c r="G15" s="1175"/>
      <c r="H15" s="1180" t="s">
        <v>161</v>
      </c>
      <c r="I15" s="1146" t="s">
        <v>153</v>
      </c>
      <c r="J15" s="1146" t="s">
        <v>188</v>
      </c>
      <c r="K15" s="1181"/>
    </row>
    <row r="16" spans="1:12" ht="25.5" customHeight="1">
      <c r="A16" s="1176" t="s">
        <v>342</v>
      </c>
      <c r="B16" s="1171"/>
      <c r="C16" s="1177" t="s">
        <v>162</v>
      </c>
      <c r="D16" s="1178">
        <v>11444948</v>
      </c>
      <c r="E16" s="1179">
        <v>0</v>
      </c>
      <c r="F16" s="1174">
        <f t="shared" si="0"/>
        <v>11444948</v>
      </c>
      <c r="G16" s="1175"/>
      <c r="H16" s="1182">
        <f>F22</f>
        <v>15957925</v>
      </c>
      <c r="I16" s="1182">
        <f>F36</f>
        <v>6937369</v>
      </c>
      <c r="J16" s="1183">
        <f>H16-I16</f>
        <v>9020556</v>
      </c>
      <c r="K16" s="1184">
        <v>9000000</v>
      </c>
      <c r="L16" s="1185">
        <f>J16-K16</f>
        <v>20556</v>
      </c>
    </row>
    <row r="17" spans="1:12" ht="25.5" customHeight="1" thickBot="1">
      <c r="A17" s="1176" t="s">
        <v>163</v>
      </c>
      <c r="B17" s="1171"/>
      <c r="C17" s="1177" t="s">
        <v>164</v>
      </c>
      <c r="D17" s="1178">
        <v>10989760</v>
      </c>
      <c r="E17" s="1186">
        <v>0</v>
      </c>
      <c r="F17" s="1174">
        <f t="shared" si="0"/>
        <v>10989760</v>
      </c>
      <c r="G17" s="1175"/>
      <c r="K17" s="1181" t="s">
        <v>165</v>
      </c>
      <c r="L17" s="1181" t="s">
        <v>165</v>
      </c>
    </row>
    <row r="18" spans="1:12" s="1191" customFormat="1" ht="15" customHeight="1" thickBot="1" thickTop="1">
      <c r="A18" s="1187">
        <v>4</v>
      </c>
      <c r="B18" s="1188">
        <v>903</v>
      </c>
      <c r="C18" s="1189" t="s">
        <v>166</v>
      </c>
      <c r="D18" s="1190">
        <v>56600585</v>
      </c>
      <c r="E18" s="1186">
        <v>0</v>
      </c>
      <c r="F18" s="1174">
        <f t="shared" si="0"/>
        <v>56600585</v>
      </c>
      <c r="G18" s="1175"/>
      <c r="K18" s="1192">
        <f>K12+K16</f>
        <v>9000000</v>
      </c>
      <c r="L18" s="1193">
        <f>L12+L16</f>
        <v>15175985</v>
      </c>
    </row>
    <row r="19" spans="1:7" ht="15" customHeight="1" thickTop="1">
      <c r="A19" s="1194">
        <v>5</v>
      </c>
      <c r="B19" s="1195">
        <v>952</v>
      </c>
      <c r="C19" s="1196" t="s">
        <v>167</v>
      </c>
      <c r="D19" s="1197">
        <v>2036401</v>
      </c>
      <c r="E19" s="1186">
        <v>0</v>
      </c>
      <c r="F19" s="1174">
        <f t="shared" si="0"/>
        <v>2036401</v>
      </c>
      <c r="G19" s="1175"/>
    </row>
    <row r="20" spans="1:7" ht="15" customHeight="1">
      <c r="A20" s="1176">
        <v>6</v>
      </c>
      <c r="B20" s="1171">
        <v>952</v>
      </c>
      <c r="C20" s="1198" t="s">
        <v>168</v>
      </c>
      <c r="D20" s="1199">
        <v>22311835</v>
      </c>
      <c r="E20" s="1200">
        <v>0</v>
      </c>
      <c r="F20" s="1174">
        <f t="shared" si="0"/>
        <v>22311835</v>
      </c>
      <c r="G20" s="1175"/>
    </row>
    <row r="21" spans="1:7" ht="15" customHeight="1" hidden="1">
      <c r="A21" s="1201"/>
      <c r="B21" s="1202"/>
      <c r="C21" s="1203" t="s">
        <v>169</v>
      </c>
      <c r="D21" s="1204">
        <v>0</v>
      </c>
      <c r="E21" s="1205">
        <v>0</v>
      </c>
      <c r="F21" s="1174">
        <f t="shared" si="0"/>
        <v>0</v>
      </c>
      <c r="G21" s="1175"/>
    </row>
    <row r="22" spans="1:7" ht="15" customHeight="1" thickBot="1">
      <c r="A22" s="1187">
        <v>7</v>
      </c>
      <c r="B22" s="1188">
        <v>957</v>
      </c>
      <c r="C22" s="1189" t="s">
        <v>265</v>
      </c>
      <c r="D22" s="1190">
        <v>15957925</v>
      </c>
      <c r="E22" s="1205">
        <v>0</v>
      </c>
      <c r="F22" s="1174">
        <f t="shared" si="0"/>
        <v>15957925</v>
      </c>
      <c r="G22" s="1175"/>
    </row>
    <row r="23" spans="1:7" s="1211" customFormat="1" ht="15" customHeight="1" thickBot="1">
      <c r="A23" s="1206">
        <v>8</v>
      </c>
      <c r="B23" s="1207"/>
      <c r="C23" s="1208" t="s">
        <v>170</v>
      </c>
      <c r="D23" s="1209">
        <f>D12+D13</f>
        <v>653543496</v>
      </c>
      <c r="E23" s="1209">
        <f>E12+E13</f>
        <v>686187</v>
      </c>
      <c r="F23" s="1209">
        <f>F12+F13</f>
        <v>654229683</v>
      </c>
      <c r="G23" s="1210"/>
    </row>
    <row r="24" spans="1:7" ht="15" customHeight="1" thickBot="1">
      <c r="A24" s="1212"/>
      <c r="B24" s="1213"/>
      <c r="C24" s="1214"/>
      <c r="D24" s="1215"/>
      <c r="E24" s="1216"/>
      <c r="F24" s="1216"/>
      <c r="G24" s="1217"/>
    </row>
    <row r="25" spans="1:7" s="1165" customFormat="1" ht="16.5" customHeight="1" thickBot="1">
      <c r="A25" s="1155">
        <v>9</v>
      </c>
      <c r="B25" s="1156"/>
      <c r="C25" s="1157" t="s">
        <v>262</v>
      </c>
      <c r="D25" s="1158">
        <v>574161051</v>
      </c>
      <c r="E25" s="1167">
        <v>758184</v>
      </c>
      <c r="F25" s="1167">
        <f>D25+E25</f>
        <v>574919235</v>
      </c>
      <c r="G25" s="1218"/>
    </row>
    <row r="26" spans="1:13" s="1165" customFormat="1" ht="16.5" customHeight="1" thickBot="1">
      <c r="A26" s="1155">
        <v>10</v>
      </c>
      <c r="B26" s="1156"/>
      <c r="C26" s="1157" t="s">
        <v>268</v>
      </c>
      <c r="D26" s="1219">
        <f>SUM(D27:D28)</f>
        <v>64134463</v>
      </c>
      <c r="E26" s="1220">
        <f>E27+E28</f>
        <v>0</v>
      </c>
      <c r="F26" s="1220">
        <f>D26+E26</f>
        <v>64134463</v>
      </c>
      <c r="G26" s="1221"/>
      <c r="K26" s="1222" t="s">
        <v>171</v>
      </c>
      <c r="L26" s="1222"/>
      <c r="M26" s="1222"/>
    </row>
    <row r="27" spans="1:13" ht="15" customHeight="1">
      <c r="A27" s="1176">
        <v>11</v>
      </c>
      <c r="B27" s="1171">
        <v>992</v>
      </c>
      <c r="C27" s="1177" t="s">
        <v>269</v>
      </c>
      <c r="D27" s="1178">
        <v>9000000</v>
      </c>
      <c r="E27" s="1223">
        <v>0</v>
      </c>
      <c r="F27" s="1223">
        <f>D27+E27</f>
        <v>9000000</v>
      </c>
      <c r="G27" s="1175"/>
      <c r="K27" s="1185"/>
      <c r="M27" s="1224" t="s">
        <v>172</v>
      </c>
    </row>
    <row r="28" spans="1:13" ht="15" customHeight="1" thickBot="1">
      <c r="A28" s="1187">
        <v>12</v>
      </c>
      <c r="B28" s="1188">
        <v>963</v>
      </c>
      <c r="C28" s="1189" t="s">
        <v>270</v>
      </c>
      <c r="D28" s="1190">
        <v>55134463</v>
      </c>
      <c r="E28" s="1175">
        <v>0</v>
      </c>
      <c r="F28" s="1174">
        <f>D28+E28</f>
        <v>55134463</v>
      </c>
      <c r="G28" s="1175"/>
      <c r="J28" s="1128" t="s">
        <v>173</v>
      </c>
      <c r="K28" s="1185">
        <f>F14</f>
        <v>88245592</v>
      </c>
      <c r="L28" s="1225">
        <f>F14</f>
        <v>88245592</v>
      </c>
      <c r="M28" s="1225">
        <f>L28-K28</f>
        <v>0</v>
      </c>
    </row>
    <row r="29" spans="1:13" s="1211" customFormat="1" ht="15" customHeight="1" thickBot="1">
      <c r="A29" s="1206">
        <v>13</v>
      </c>
      <c r="B29" s="1207"/>
      <c r="C29" s="1208" t="s">
        <v>174</v>
      </c>
      <c r="D29" s="1209">
        <f>D25+D26</f>
        <v>638295514</v>
      </c>
      <c r="E29" s="1209">
        <f>E25+E26</f>
        <v>758184</v>
      </c>
      <c r="F29" s="1209">
        <f>F25+F26</f>
        <v>639053698</v>
      </c>
      <c r="G29" s="1210"/>
      <c r="J29" s="1226" t="s">
        <v>175</v>
      </c>
      <c r="K29" s="1227">
        <f>K32-K28</f>
        <v>9192807</v>
      </c>
      <c r="L29" s="1225">
        <f>F20</f>
        <v>22311835</v>
      </c>
      <c r="M29" s="1225">
        <f>L29-K29</f>
        <v>13119028</v>
      </c>
    </row>
    <row r="30" spans="1:13" s="1211" customFormat="1" ht="15" customHeight="1" thickBot="1">
      <c r="A30" s="1228"/>
      <c r="B30" s="1207"/>
      <c r="C30" s="1229"/>
      <c r="D30" s="1230"/>
      <c r="E30" s="1231"/>
      <c r="F30" s="1231"/>
      <c r="G30" s="1232"/>
      <c r="J30" s="1226" t="s">
        <v>176</v>
      </c>
      <c r="K30" s="1226">
        <v>0</v>
      </c>
      <c r="L30" s="1225">
        <f>F19</f>
        <v>2036401</v>
      </c>
      <c r="M30" s="1225">
        <f>L30-K30</f>
        <v>2036401</v>
      </c>
    </row>
    <row r="31" spans="1:7" s="1165" customFormat="1" ht="16.5" customHeight="1" thickBot="1">
      <c r="A31" s="1155">
        <v>14</v>
      </c>
      <c r="B31" s="1156"/>
      <c r="C31" s="1157" t="s">
        <v>177</v>
      </c>
      <c r="D31" s="1233">
        <f>D23-D29</f>
        <v>15247982</v>
      </c>
      <c r="E31" s="1233">
        <f>E23-E29</f>
        <v>-71997</v>
      </c>
      <c r="F31" s="1233">
        <f>F23-F29</f>
        <v>15175985</v>
      </c>
      <c r="G31" s="1234"/>
    </row>
    <row r="32" spans="1:13" s="1165" customFormat="1" ht="16.5" customHeight="1" thickBot="1">
      <c r="A32" s="1235"/>
      <c r="B32" s="1236"/>
      <c r="C32" s="1237"/>
      <c r="D32" s="1238"/>
      <c r="E32" s="1231"/>
      <c r="F32" s="1231"/>
      <c r="G32" s="1232"/>
      <c r="J32" s="1165" t="s">
        <v>236</v>
      </c>
      <c r="K32" s="1239">
        <f>F39</f>
        <v>97438399</v>
      </c>
      <c r="M32" s="1240">
        <f>M28+M29+M30</f>
        <v>15155429</v>
      </c>
    </row>
    <row r="33" spans="1:13" s="1165" customFormat="1" ht="16.5" customHeight="1" thickBot="1">
      <c r="A33" s="1155">
        <v>15</v>
      </c>
      <c r="B33" s="1156"/>
      <c r="C33" s="1157" t="s">
        <v>178</v>
      </c>
      <c r="D33" s="1219">
        <f>D12-D25</f>
        <v>-105769893</v>
      </c>
      <c r="E33" s="1219">
        <f>E12-E25</f>
        <v>-71997</v>
      </c>
      <c r="F33" s="1219">
        <f>F12-F25</f>
        <v>-105841890</v>
      </c>
      <c r="G33" s="1241"/>
      <c r="J33" s="1242" t="s">
        <v>179</v>
      </c>
      <c r="M33" s="1243">
        <f>K12</f>
        <v>0</v>
      </c>
    </row>
    <row r="34" spans="1:13" s="1165" customFormat="1" ht="16.5" customHeight="1" thickBot="1" thickTop="1">
      <c r="A34" s="1235"/>
      <c r="B34" s="1236"/>
      <c r="C34" s="1237"/>
      <c r="D34" s="1238"/>
      <c r="E34" s="1232"/>
      <c r="F34" s="1232"/>
      <c r="G34" s="1232"/>
      <c r="M34" s="1244">
        <f>M32-M33</f>
        <v>15155429</v>
      </c>
    </row>
    <row r="35" spans="1:7" s="1165" customFormat="1" ht="16.5" customHeight="1" thickBot="1">
      <c r="A35" s="1155">
        <v>16</v>
      </c>
      <c r="B35" s="1156"/>
      <c r="C35" s="1157" t="s">
        <v>180</v>
      </c>
      <c r="D35" s="1219">
        <f>SUM(D36:D39)</f>
        <v>105769893</v>
      </c>
      <c r="E35" s="1167">
        <f>SUM(E36:E39)</f>
        <v>71997</v>
      </c>
      <c r="F35" s="1167">
        <f>SUM(F36:F39)</f>
        <v>105841890</v>
      </c>
      <c r="G35" s="1218"/>
    </row>
    <row r="36" spans="1:7" ht="15" customHeight="1">
      <c r="A36" s="1176">
        <v>17</v>
      </c>
      <c r="B36" s="1171"/>
      <c r="C36" s="1177" t="s">
        <v>181</v>
      </c>
      <c r="D36" s="1178">
        <v>6937369</v>
      </c>
      <c r="E36" s="1179">
        <v>0</v>
      </c>
      <c r="F36" s="1186">
        <f>D36+E36</f>
        <v>6937369</v>
      </c>
      <c r="G36" s="1232"/>
    </row>
    <row r="37" spans="1:7" ht="15" customHeight="1">
      <c r="A37" s="1194">
        <v>18</v>
      </c>
      <c r="B37" s="1195"/>
      <c r="C37" s="1196" t="s">
        <v>182</v>
      </c>
      <c r="D37" s="1197">
        <v>0</v>
      </c>
      <c r="E37" s="1205">
        <v>0</v>
      </c>
      <c r="F37" s="1186">
        <f>D37+E37</f>
        <v>0</v>
      </c>
      <c r="G37" s="1232"/>
    </row>
    <row r="38" spans="1:7" ht="15" customHeight="1">
      <c r="A38" s="1187">
        <v>19</v>
      </c>
      <c r="B38" s="1188"/>
      <c r="C38" s="1189" t="s">
        <v>183</v>
      </c>
      <c r="D38" s="1190">
        <v>1466122</v>
      </c>
      <c r="E38" s="1245">
        <v>0</v>
      </c>
      <c r="F38" s="1186">
        <f>D38+E38</f>
        <v>1466122</v>
      </c>
      <c r="G38" s="1232"/>
    </row>
    <row r="39" spans="1:8" ht="15" customHeight="1" thickBot="1">
      <c r="A39" s="1246">
        <v>20</v>
      </c>
      <c r="B39" s="1247"/>
      <c r="C39" s="1248" t="s">
        <v>184</v>
      </c>
      <c r="D39" s="1249">
        <v>97366402</v>
      </c>
      <c r="E39" s="1250">
        <v>71997</v>
      </c>
      <c r="F39" s="1251">
        <f>D39+E39</f>
        <v>97438399</v>
      </c>
      <c r="G39" s="1232"/>
      <c r="H39" s="1185"/>
    </row>
    <row r="40" spans="1:8" s="1259" customFormat="1" ht="15" customHeight="1">
      <c r="A40" s="1252"/>
      <c r="B40" s="1252"/>
      <c r="C40" s="1253" t="s">
        <v>465</v>
      </c>
      <c r="D40" s="1254"/>
      <c r="E40" s="1255"/>
      <c r="F40" s="1256"/>
      <c r="G40" s="1257"/>
      <c r="H40" s="1258"/>
    </row>
    <row r="41" spans="1:8" s="1259" customFormat="1" ht="24" customHeight="1">
      <c r="A41" s="1252" t="s">
        <v>486</v>
      </c>
      <c r="B41" s="1252"/>
      <c r="C41" s="1253" t="s">
        <v>185</v>
      </c>
      <c r="D41" s="1257">
        <f>D16+D17+D19</f>
        <v>24471109</v>
      </c>
      <c r="E41" s="1255"/>
      <c r="F41" s="1257">
        <f>F16+F17+F19</f>
        <v>24471109</v>
      </c>
      <c r="G41" s="1257"/>
      <c r="H41" s="1258"/>
    </row>
    <row r="42" spans="1:8" s="1259" customFormat="1" ht="15" customHeight="1" thickBot="1">
      <c r="A42" s="1252" t="s">
        <v>487</v>
      </c>
      <c r="B42" s="1252"/>
      <c r="C42" s="1253" t="s">
        <v>186</v>
      </c>
      <c r="D42" s="1257">
        <f>D39-D41</f>
        <v>72895293</v>
      </c>
      <c r="E42" s="1255"/>
      <c r="F42" s="1257">
        <f>F39-F41</f>
        <v>72967290</v>
      </c>
      <c r="G42" s="1257"/>
      <c r="H42" s="1258"/>
    </row>
    <row r="43" spans="5:7" ht="14.25">
      <c r="E43" s="1260"/>
      <c r="F43" s="1260"/>
      <c r="G43" s="1261"/>
    </row>
    <row r="44" spans="1:8" ht="18.75">
      <c r="A44" s="1262"/>
      <c r="B44" s="1262"/>
      <c r="C44" s="1262"/>
      <c r="D44" s="1262"/>
      <c r="E44" s="1261"/>
      <c r="F44" s="1261"/>
      <c r="G44" s="1261"/>
      <c r="H44" s="1185"/>
    </row>
    <row r="45" spans="5:8" ht="12.75">
      <c r="E45" s="1263"/>
      <c r="F45" s="1263"/>
      <c r="G45" s="1263"/>
      <c r="H45" s="1185"/>
    </row>
    <row r="46" spans="5:8" ht="12.75">
      <c r="E46" s="1263"/>
      <c r="F46" s="1263"/>
      <c r="G46" s="1263"/>
      <c r="H46" s="1185"/>
    </row>
    <row r="47" spans="5:7" ht="12.75">
      <c r="E47" s="1263"/>
      <c r="F47" s="1263"/>
      <c r="G47" s="1263"/>
    </row>
    <row r="48" ht="12.75">
      <c r="H48" s="1185"/>
    </row>
    <row r="49" spans="4:7" ht="12.75">
      <c r="D49" s="1264"/>
      <c r="E49" s="1265"/>
      <c r="F49" s="1264">
        <f>D35+E35</f>
        <v>105841890</v>
      </c>
      <c r="G49" s="1266"/>
    </row>
  </sheetData>
  <mergeCells count="9">
    <mergeCell ref="K26:M26"/>
    <mergeCell ref="A44:D44"/>
    <mergeCell ref="A6:F6"/>
    <mergeCell ref="A7:F7"/>
    <mergeCell ref="E1:F1"/>
    <mergeCell ref="E2:F2"/>
    <mergeCell ref="E3:F3"/>
    <mergeCell ref="A5:F5"/>
    <mergeCell ref="A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5">
      <selection activeCell="A1" sqref="A1:K29"/>
    </sheetView>
  </sheetViews>
  <sheetFormatPr defaultColWidth="9.140625" defaultRowHeight="12.75"/>
  <cols>
    <col min="1" max="1" width="4.57421875" style="1268" customWidth="1"/>
    <col min="2" max="2" width="49.421875" style="1268" customWidth="1"/>
    <col min="3" max="4" width="14.140625" style="1268" hidden="1" customWidth="1"/>
    <col min="5" max="5" width="11.7109375" style="1268" hidden="1" customWidth="1"/>
    <col min="6" max="6" width="11.421875" style="1268" customWidth="1"/>
    <col min="7" max="7" width="10.00390625" style="1268" customWidth="1"/>
    <col min="8" max="8" width="11.7109375" style="1268" customWidth="1"/>
    <col min="9" max="9" width="13.140625" style="1268" customWidth="1"/>
    <col min="10" max="10" width="12.00390625" style="1268" customWidth="1"/>
    <col min="11" max="11" width="12.57421875" style="1268" customWidth="1"/>
    <col min="12" max="16384" width="9.140625" style="1268" customWidth="1"/>
  </cols>
  <sheetData>
    <row r="1" spans="1:11" ht="12.75">
      <c r="A1" s="1267"/>
      <c r="H1" s="1269" t="s">
        <v>189</v>
      </c>
      <c r="I1" s="1269"/>
      <c r="J1" s="1130" t="s">
        <v>190</v>
      </c>
      <c r="K1" s="1130"/>
    </row>
    <row r="2" spans="1:11" ht="12.75">
      <c r="A2" s="1270"/>
      <c r="H2" s="1269"/>
      <c r="I2" s="1269"/>
      <c r="J2" s="1130" t="s">
        <v>460</v>
      </c>
      <c r="K2" s="1130"/>
    </row>
    <row r="3" spans="1:11" ht="12.75" customHeight="1">
      <c r="A3" s="1270"/>
      <c r="B3" s="1268" t="s">
        <v>255</v>
      </c>
      <c r="H3" s="1269"/>
      <c r="I3" s="1269"/>
      <c r="J3" s="1130" t="s">
        <v>191</v>
      </c>
      <c r="K3" s="1130"/>
    </row>
    <row r="4" spans="1:12" ht="9" customHeight="1">
      <c r="A4" s="1271"/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3"/>
    </row>
    <row r="5" spans="1:12" s="1276" customFormat="1" ht="12.75" customHeight="1">
      <c r="A5" s="1274" t="s">
        <v>196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275"/>
    </row>
    <row r="6" spans="1:12" s="1276" customFormat="1" ht="12.75" customHeight="1">
      <c r="A6" s="1274" t="s">
        <v>192</v>
      </c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275"/>
    </row>
    <row r="7" spans="1:12" ht="6" customHeight="1">
      <c r="A7" s="1277"/>
      <c r="B7" s="1278"/>
      <c r="C7" s="1278"/>
      <c r="D7" s="1278"/>
      <c r="E7" s="1278"/>
      <c r="F7" s="1278"/>
      <c r="G7" s="1278"/>
      <c r="H7" s="1278"/>
      <c r="I7" s="1278"/>
      <c r="J7" s="1278"/>
      <c r="K7" s="1278"/>
      <c r="L7" s="1273"/>
    </row>
    <row r="8" spans="1:11" ht="11.25" customHeight="1" thickBot="1">
      <c r="A8" s="1270"/>
      <c r="I8" s="1270"/>
      <c r="K8" s="1270" t="s">
        <v>461</v>
      </c>
    </row>
    <row r="9" spans="1:11" ht="17.25" customHeight="1" thickBot="1">
      <c r="A9" s="1279" t="s">
        <v>384</v>
      </c>
      <c r="B9" s="1280" t="s">
        <v>271</v>
      </c>
      <c r="C9" s="283" t="s">
        <v>354</v>
      </c>
      <c r="D9" s="1281"/>
      <c r="E9" s="1281"/>
      <c r="F9" s="1281"/>
      <c r="G9" s="1281"/>
      <c r="H9" s="1282"/>
      <c r="I9" s="1282"/>
      <c r="J9" s="1282"/>
      <c r="K9" s="1283"/>
    </row>
    <row r="10" spans="1:11" ht="15" customHeight="1" thickBot="1">
      <c r="A10" s="1284"/>
      <c r="B10" s="1285"/>
      <c r="C10" s="1286" t="s">
        <v>355</v>
      </c>
      <c r="D10" s="1287"/>
      <c r="E10" s="1288"/>
      <c r="F10" s="1289"/>
      <c r="G10" s="1289"/>
      <c r="H10" s="1290"/>
      <c r="I10" s="1280" t="s">
        <v>357</v>
      </c>
      <c r="J10" s="1291">
        <v>2008</v>
      </c>
      <c r="K10" s="1280" t="s">
        <v>193</v>
      </c>
    </row>
    <row r="11" spans="1:11" ht="31.5" customHeight="1" thickBot="1">
      <c r="A11" s="1292"/>
      <c r="B11" s="1293"/>
      <c r="C11" s="1294"/>
      <c r="D11" s="1295"/>
      <c r="E11" s="1296"/>
      <c r="F11" s="1297" t="s">
        <v>194</v>
      </c>
      <c r="G11" s="1298" t="s">
        <v>151</v>
      </c>
      <c r="H11" s="1299" t="s">
        <v>25</v>
      </c>
      <c r="I11" s="1293"/>
      <c r="J11" s="1300"/>
      <c r="K11" s="1293"/>
    </row>
    <row r="12" spans="1:11" ht="12.75">
      <c r="A12" s="1301">
        <v>1</v>
      </c>
      <c r="B12" s="1302">
        <v>2</v>
      </c>
      <c r="C12" s="1303">
        <v>3</v>
      </c>
      <c r="D12" s="1304">
        <v>4</v>
      </c>
      <c r="E12" s="1305">
        <v>4</v>
      </c>
      <c r="F12" s="1306">
        <v>4</v>
      </c>
      <c r="G12" s="1302">
        <v>5</v>
      </c>
      <c r="H12" s="1307">
        <v>6</v>
      </c>
      <c r="I12" s="1308">
        <v>7</v>
      </c>
      <c r="J12" s="1307">
        <v>8</v>
      </c>
      <c r="K12" s="1308">
        <v>9</v>
      </c>
    </row>
    <row r="13" spans="1:11" ht="18" customHeight="1">
      <c r="A13" s="1309" t="s">
        <v>358</v>
      </c>
      <c r="B13" s="1310" t="s">
        <v>359</v>
      </c>
      <c r="C13" s="1311">
        <v>0</v>
      </c>
      <c r="D13" s="1312">
        <v>0</v>
      </c>
      <c r="E13" s="1313">
        <f>C13+D13</f>
        <v>0</v>
      </c>
      <c r="F13" s="1314"/>
      <c r="G13" s="1315"/>
      <c r="H13" s="1316" t="s">
        <v>360</v>
      </c>
      <c r="I13" s="1317" t="s">
        <v>360</v>
      </c>
      <c r="J13" s="1316"/>
      <c r="K13" s="1317" t="s">
        <v>360</v>
      </c>
    </row>
    <row r="14" spans="1:11" ht="16.5" customHeight="1">
      <c r="A14" s="1318" t="s">
        <v>361</v>
      </c>
      <c r="B14" s="1319" t="s">
        <v>362</v>
      </c>
      <c r="C14" s="1320">
        <v>20916000</v>
      </c>
      <c r="D14" s="1321">
        <v>51700000</v>
      </c>
      <c r="E14" s="1322">
        <v>67054567</v>
      </c>
      <c r="F14" s="1323">
        <v>134809739</v>
      </c>
      <c r="G14" s="1324">
        <v>0</v>
      </c>
      <c r="H14" s="1325">
        <f>F14+G14</f>
        <v>134809739</v>
      </c>
      <c r="I14" s="1324">
        <v>122593739</v>
      </c>
      <c r="J14" s="1325">
        <v>108893739</v>
      </c>
      <c r="K14" s="1326">
        <v>0</v>
      </c>
    </row>
    <row r="15" spans="1:11" ht="12.75">
      <c r="A15" s="1309"/>
      <c r="B15" s="1310" t="s">
        <v>363</v>
      </c>
      <c r="C15" s="1311">
        <v>0</v>
      </c>
      <c r="D15" s="1312">
        <v>0</v>
      </c>
      <c r="E15" s="1313">
        <f>C15+D15</f>
        <v>0</v>
      </c>
      <c r="F15" s="1327">
        <v>2036401</v>
      </c>
      <c r="G15" s="1315"/>
      <c r="H15" s="1325">
        <f>F15+G15</f>
        <v>2036401</v>
      </c>
      <c r="I15" s="1324"/>
      <c r="J15" s="1328"/>
      <c r="K15" s="1329">
        <v>0</v>
      </c>
    </row>
    <row r="16" spans="1:11" ht="12.75">
      <c r="A16" s="1309" t="s">
        <v>364</v>
      </c>
      <c r="B16" s="1310" t="s">
        <v>365</v>
      </c>
      <c r="C16" s="1330">
        <v>0</v>
      </c>
      <c r="D16" s="1331">
        <v>0</v>
      </c>
      <c r="E16" s="1313">
        <f>C16+D16</f>
        <v>0</v>
      </c>
      <c r="F16" s="1328">
        <v>0</v>
      </c>
      <c r="G16" s="1315"/>
      <c r="H16" s="1328">
        <v>0</v>
      </c>
      <c r="I16" s="1329">
        <v>0</v>
      </c>
      <c r="J16" s="1328"/>
      <c r="K16" s="1329">
        <v>0</v>
      </c>
    </row>
    <row r="17" spans="1:11" ht="12.75">
      <c r="A17" s="1309"/>
      <c r="B17" s="1310" t="s">
        <v>363</v>
      </c>
      <c r="C17" s="1330">
        <v>0</v>
      </c>
      <c r="D17" s="1312">
        <v>0</v>
      </c>
      <c r="E17" s="1322">
        <v>42776570</v>
      </c>
      <c r="F17" s="1323">
        <v>9849760</v>
      </c>
      <c r="G17" s="1324">
        <v>0</v>
      </c>
      <c r="H17" s="1325">
        <f>F17+G17</f>
        <v>9849760</v>
      </c>
      <c r="I17" s="1324"/>
      <c r="J17" s="1328"/>
      <c r="K17" s="1329">
        <v>0</v>
      </c>
    </row>
    <row r="18" spans="1:11" s="1334" customFormat="1" ht="12.75">
      <c r="A18" s="1318" t="s">
        <v>366</v>
      </c>
      <c r="B18" s="1319" t="s">
        <v>367</v>
      </c>
      <c r="C18" s="1320">
        <v>267000</v>
      </c>
      <c r="D18" s="1321">
        <v>33000</v>
      </c>
      <c r="E18" s="1322">
        <v>267000</v>
      </c>
      <c r="F18" s="1332">
        <v>0</v>
      </c>
      <c r="G18" s="1324"/>
      <c r="H18" s="1332">
        <v>0</v>
      </c>
      <c r="I18" s="1333">
        <v>0</v>
      </c>
      <c r="J18" s="1332"/>
      <c r="K18" s="1333">
        <v>0</v>
      </c>
    </row>
    <row r="19" spans="1:11" ht="12.75">
      <c r="A19" s="1309" t="s">
        <v>368</v>
      </c>
      <c r="B19" s="1310" t="s">
        <v>369</v>
      </c>
      <c r="C19" s="1311">
        <v>0</v>
      </c>
      <c r="D19" s="1331">
        <v>0</v>
      </c>
      <c r="E19" s="1313">
        <f aca="true" t="shared" si="0" ref="E19:E26">C19+D19</f>
        <v>0</v>
      </c>
      <c r="F19" s="1328">
        <v>0</v>
      </c>
      <c r="G19" s="1315"/>
      <c r="H19" s="1328">
        <v>0</v>
      </c>
      <c r="I19" s="1329">
        <v>0</v>
      </c>
      <c r="J19" s="1328"/>
      <c r="K19" s="1329">
        <v>0</v>
      </c>
    </row>
    <row r="20" spans="1:11" ht="19.5" customHeight="1">
      <c r="A20" s="1335" t="s">
        <v>370</v>
      </c>
      <c r="B20" s="1336" t="s">
        <v>371</v>
      </c>
      <c r="C20" s="1337">
        <f>C21+C22</f>
        <v>0</v>
      </c>
      <c r="D20" s="1338">
        <v>0</v>
      </c>
      <c r="E20" s="1339">
        <f t="shared" si="0"/>
        <v>0</v>
      </c>
      <c r="F20" s="1340">
        <f>F21+F22</f>
        <v>0</v>
      </c>
      <c r="G20" s="1341"/>
      <c r="H20" s="1340">
        <f>H21+H22</f>
        <v>0</v>
      </c>
      <c r="I20" s="1342">
        <f>I21+I22</f>
        <v>0</v>
      </c>
      <c r="J20" s="1340"/>
      <c r="K20" s="1342">
        <f>K21+K22</f>
        <v>0</v>
      </c>
    </row>
    <row r="21" spans="1:11" ht="12.75">
      <c r="A21" s="1343"/>
      <c r="B21" s="1344" t="s">
        <v>372</v>
      </c>
      <c r="C21" s="1345">
        <v>0</v>
      </c>
      <c r="D21" s="1338">
        <v>0</v>
      </c>
      <c r="E21" s="1339">
        <f t="shared" si="0"/>
        <v>0</v>
      </c>
      <c r="F21" s="1346">
        <v>0</v>
      </c>
      <c r="G21" s="1341"/>
      <c r="H21" s="1346">
        <v>0</v>
      </c>
      <c r="I21" s="1347">
        <v>0</v>
      </c>
      <c r="J21" s="1346"/>
      <c r="K21" s="1347">
        <v>0</v>
      </c>
    </row>
    <row r="22" spans="1:11" ht="25.5">
      <c r="A22" s="1343"/>
      <c r="B22" s="1344" t="s">
        <v>373</v>
      </c>
      <c r="C22" s="1345">
        <v>0</v>
      </c>
      <c r="D22" s="1338">
        <v>0</v>
      </c>
      <c r="E22" s="1339">
        <f t="shared" si="0"/>
        <v>0</v>
      </c>
      <c r="F22" s="1346">
        <v>0</v>
      </c>
      <c r="G22" s="1341"/>
      <c r="H22" s="1346">
        <v>0</v>
      </c>
      <c r="I22" s="1347">
        <v>0</v>
      </c>
      <c r="J22" s="1346"/>
      <c r="K22" s="1347">
        <v>0</v>
      </c>
    </row>
    <row r="23" spans="1:11" ht="12.75">
      <c r="A23" s="1343"/>
      <c r="B23" s="1344" t="s">
        <v>374</v>
      </c>
      <c r="C23" s="1345">
        <v>0</v>
      </c>
      <c r="D23" s="1338">
        <v>0</v>
      </c>
      <c r="E23" s="1339">
        <f t="shared" si="0"/>
        <v>0</v>
      </c>
      <c r="F23" s="1346">
        <v>0</v>
      </c>
      <c r="G23" s="1341"/>
      <c r="H23" s="1346">
        <v>0</v>
      </c>
      <c r="I23" s="1347">
        <v>0</v>
      </c>
      <c r="J23" s="1346"/>
      <c r="K23" s="1347">
        <v>0</v>
      </c>
    </row>
    <row r="24" spans="1:11" ht="12.75">
      <c r="A24" s="1343"/>
      <c r="B24" s="1344" t="s">
        <v>375</v>
      </c>
      <c r="C24" s="1345">
        <v>0</v>
      </c>
      <c r="D24" s="1338">
        <v>0</v>
      </c>
      <c r="E24" s="1339">
        <f t="shared" si="0"/>
        <v>0</v>
      </c>
      <c r="F24" s="1346">
        <v>0</v>
      </c>
      <c r="G24" s="1341"/>
      <c r="H24" s="1346">
        <v>0</v>
      </c>
      <c r="I24" s="1347">
        <v>0</v>
      </c>
      <c r="J24" s="1346"/>
      <c r="K24" s="1347">
        <v>0</v>
      </c>
    </row>
    <row r="25" spans="1:11" ht="12.75">
      <c r="A25" s="1343"/>
      <c r="B25" s="1344" t="s">
        <v>376</v>
      </c>
      <c r="C25" s="1345">
        <v>0</v>
      </c>
      <c r="D25" s="1338">
        <v>0</v>
      </c>
      <c r="E25" s="1339">
        <f t="shared" si="0"/>
        <v>0</v>
      </c>
      <c r="F25" s="1346">
        <v>0</v>
      </c>
      <c r="G25" s="1341"/>
      <c r="H25" s="1346">
        <v>0</v>
      </c>
      <c r="I25" s="1347">
        <v>0</v>
      </c>
      <c r="J25" s="1346"/>
      <c r="K25" s="1347">
        <v>0</v>
      </c>
    </row>
    <row r="26" spans="1:11" ht="26.25" thickBot="1">
      <c r="A26" s="1343"/>
      <c r="B26" s="1344" t="s">
        <v>377</v>
      </c>
      <c r="C26" s="1345">
        <v>0</v>
      </c>
      <c r="D26" s="1312">
        <v>0</v>
      </c>
      <c r="E26" s="1339">
        <f t="shared" si="0"/>
        <v>0</v>
      </c>
      <c r="F26" s="1346">
        <v>0</v>
      </c>
      <c r="G26" s="1341"/>
      <c r="H26" s="1346">
        <v>0</v>
      </c>
      <c r="I26" s="1347">
        <v>0</v>
      </c>
      <c r="J26" s="1346"/>
      <c r="K26" s="1347">
        <v>0</v>
      </c>
    </row>
    <row r="27" spans="1:11" ht="16.5" customHeight="1" thickBot="1">
      <c r="A27" s="1348" t="s">
        <v>378</v>
      </c>
      <c r="B27" s="1349" t="s">
        <v>379</v>
      </c>
      <c r="C27" s="1350">
        <f>C14+C18+C20</f>
        <v>21183000</v>
      </c>
      <c r="D27" s="1351">
        <f>D14+D18+D20</f>
        <v>51733000</v>
      </c>
      <c r="E27" s="1352">
        <f>SUM(E14:E18)</f>
        <v>110098137</v>
      </c>
      <c r="F27" s="1353">
        <f>SUM(F14:F18)</f>
        <v>146695900</v>
      </c>
      <c r="G27" s="1354">
        <f>SUM(G13:G26)</f>
        <v>0</v>
      </c>
      <c r="H27" s="1353">
        <f>SUM(H14:H18)</f>
        <v>146695900</v>
      </c>
      <c r="I27" s="1355">
        <f>SUM(I14:I18)</f>
        <v>122593739</v>
      </c>
      <c r="J27" s="1353">
        <f>SUM(J14:J18)</f>
        <v>108893739</v>
      </c>
      <c r="K27" s="1355">
        <f>SUM(K14:K18)</f>
        <v>0</v>
      </c>
    </row>
    <row r="28" spans="1:11" ht="17.25" customHeight="1" thickBot="1">
      <c r="A28" s="1348" t="s">
        <v>380</v>
      </c>
      <c r="B28" s="1349" t="s">
        <v>381</v>
      </c>
      <c r="C28" s="1350">
        <v>364795028</v>
      </c>
      <c r="D28" s="1356">
        <v>14331040</v>
      </c>
      <c r="E28" s="1357">
        <v>392313964</v>
      </c>
      <c r="F28" s="1353">
        <v>468391158</v>
      </c>
      <c r="G28" s="1354">
        <v>686187</v>
      </c>
      <c r="H28" s="1353">
        <f>F28+G28</f>
        <v>469077345</v>
      </c>
      <c r="I28" s="1355">
        <v>399126000</v>
      </c>
      <c r="J28" s="1353">
        <v>419603000</v>
      </c>
      <c r="K28" s="1358" t="s">
        <v>195</v>
      </c>
    </row>
    <row r="29" spans="1:11" ht="29.25" customHeight="1" thickBot="1">
      <c r="A29" s="1359" t="s">
        <v>382</v>
      </c>
      <c r="B29" s="1360" t="s">
        <v>383</v>
      </c>
      <c r="C29" s="1361">
        <f>SUM(C27/C28)</f>
        <v>0.05806822564478593</v>
      </c>
      <c r="D29" s="1356">
        <v>0</v>
      </c>
      <c r="E29" s="1362">
        <f>SUM(E27/E28)</f>
        <v>0.28063782353666106</v>
      </c>
      <c r="F29" s="1363">
        <f>SUM(F27/F28)</f>
        <v>0.3131910103221889</v>
      </c>
      <c r="G29" s="1364"/>
      <c r="H29" s="1363">
        <f>SUM(H27/H28)</f>
        <v>0.31273286071831075</v>
      </c>
      <c r="I29" s="1365">
        <f>SUM(I27/I28)</f>
        <v>0.3071554822286696</v>
      </c>
      <c r="J29" s="1366">
        <f>SUM(J27/J28)</f>
        <v>0.25951611165792426</v>
      </c>
      <c r="K29" s="1365" t="s">
        <v>195</v>
      </c>
    </row>
  </sheetData>
  <mergeCells count="14">
    <mergeCell ref="J1:K1"/>
    <mergeCell ref="J2:K2"/>
    <mergeCell ref="J3:K3"/>
    <mergeCell ref="I10:I11"/>
    <mergeCell ref="J10:J11"/>
    <mergeCell ref="A4:K4"/>
    <mergeCell ref="A9:A11"/>
    <mergeCell ref="B9:B11"/>
    <mergeCell ref="A5:K5"/>
    <mergeCell ref="A6:K6"/>
    <mergeCell ref="C9:K9"/>
    <mergeCell ref="K10:K11"/>
    <mergeCell ref="C10:E11"/>
    <mergeCell ref="F10:H10"/>
  </mergeCells>
  <printOptions horizontalCentered="1"/>
  <pageMargins left="0.7874015748031497" right="0.7874015748031497" top="0.62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="75" zoomScaleNormal="75" workbookViewId="0" topLeftCell="C15">
      <selection activeCell="A1" sqref="A1:K34"/>
    </sheetView>
  </sheetViews>
  <sheetFormatPr defaultColWidth="9.140625" defaultRowHeight="12.75"/>
  <cols>
    <col min="1" max="1" width="9.421875" style="1388" customWidth="1"/>
    <col min="2" max="2" width="62.421875" style="1388" customWidth="1"/>
    <col min="3" max="3" width="15.8515625" style="1388" customWidth="1"/>
    <col min="4" max="4" width="13.140625" style="1459" hidden="1" customWidth="1"/>
    <col min="5" max="5" width="14.28125" style="1388" customWidth="1"/>
    <col min="6" max="6" width="13.57421875" style="1388" customWidth="1"/>
    <col min="7" max="7" width="14.28125" style="1388" customWidth="1"/>
    <col min="8" max="8" width="13.421875" style="1388" customWidth="1"/>
    <col min="9" max="9" width="13.8515625" style="1388" customWidth="1"/>
    <col min="10" max="10" width="14.00390625" style="1388" customWidth="1"/>
    <col min="11" max="11" width="15.140625" style="1388" customWidth="1"/>
    <col min="12" max="12" width="12.7109375" style="1388" bestFit="1" customWidth="1"/>
    <col min="13" max="13" width="12.8515625" style="1388" customWidth="1"/>
    <col min="14" max="14" width="12.140625" style="1388" customWidth="1"/>
    <col min="15" max="15" width="13.28125" style="1388" customWidth="1"/>
    <col min="16" max="16" width="11.421875" style="1388" customWidth="1"/>
    <col min="17" max="17" width="11.57421875" style="1388" customWidth="1"/>
    <col min="18" max="18" width="14.28125" style="1388" customWidth="1"/>
    <col min="19" max="19" width="14.140625" style="1388" customWidth="1"/>
    <col min="20" max="20" width="12.7109375" style="1388" customWidth="1"/>
    <col min="21" max="21" width="11.8515625" style="1388" customWidth="1"/>
    <col min="22" max="22" width="13.140625" style="1388" customWidth="1"/>
    <col min="23" max="23" width="12.7109375" style="1388" customWidth="1"/>
    <col min="24" max="24" width="12.8515625" style="1388" customWidth="1"/>
    <col min="25" max="25" width="14.7109375" style="1388" customWidth="1"/>
    <col min="26" max="16384" width="9.140625" style="1388" customWidth="1"/>
  </cols>
  <sheetData>
    <row r="1" spans="1:11" s="1368" customFormat="1" ht="14.25" customHeight="1">
      <c r="A1" s="1367"/>
      <c r="F1" s="1334"/>
      <c r="G1" s="1334"/>
      <c r="H1" s="1369"/>
      <c r="I1" s="1130" t="s">
        <v>197</v>
      </c>
      <c r="J1" s="1130"/>
      <c r="K1" s="1370"/>
    </row>
    <row r="2" spans="1:11" s="1368" customFormat="1" ht="13.5" customHeight="1">
      <c r="A2" s="1367"/>
      <c r="F2" s="1334"/>
      <c r="G2" s="1334"/>
      <c r="H2" s="1369"/>
      <c r="I2" s="1130" t="s">
        <v>460</v>
      </c>
      <c r="J2" s="1130"/>
      <c r="K2" s="1370"/>
    </row>
    <row r="3" spans="1:11" s="1368" customFormat="1" ht="12.75" customHeight="1">
      <c r="A3" s="1367"/>
      <c r="F3" s="1334"/>
      <c r="G3" s="1334"/>
      <c r="H3" s="1371"/>
      <c r="I3" s="1130" t="s">
        <v>191</v>
      </c>
      <c r="J3" s="1130"/>
      <c r="K3" s="1334"/>
    </row>
    <row r="4" spans="1:11" s="1368" customFormat="1" ht="12.75" customHeight="1">
      <c r="A4" s="1367"/>
      <c r="F4" s="1334"/>
      <c r="G4" s="1334"/>
      <c r="H4" s="1371"/>
      <c r="I4" s="1372"/>
      <c r="J4" s="1372"/>
      <c r="K4" s="1334"/>
    </row>
    <row r="5" spans="1:13" s="1276" customFormat="1" ht="12.75" customHeight="1">
      <c r="A5" s="1274" t="s">
        <v>217</v>
      </c>
      <c r="B5" s="1274"/>
      <c r="C5" s="1274"/>
      <c r="D5" s="1274"/>
      <c r="E5" s="1274"/>
      <c r="F5" s="1274"/>
      <c r="G5" s="1274"/>
      <c r="H5" s="1274"/>
      <c r="I5" s="1274"/>
      <c r="J5" s="1274"/>
      <c r="K5" s="1274"/>
      <c r="L5" s="1373"/>
      <c r="M5" s="1275"/>
    </row>
    <row r="6" spans="1:13" s="1276" customFormat="1" ht="12.75" customHeight="1">
      <c r="A6" s="1274" t="s">
        <v>198</v>
      </c>
      <c r="B6" s="1274"/>
      <c r="C6" s="1274"/>
      <c r="D6" s="1274"/>
      <c r="E6" s="1274"/>
      <c r="F6" s="1274"/>
      <c r="G6" s="1274"/>
      <c r="H6" s="1274"/>
      <c r="I6" s="1274"/>
      <c r="J6" s="1274"/>
      <c r="K6" s="1274"/>
      <c r="L6" s="1373"/>
      <c r="M6" s="1275"/>
    </row>
    <row r="7" spans="1:11" s="1376" customFormat="1" ht="12.75" customHeight="1" thickBot="1">
      <c r="A7" s="1374"/>
      <c r="B7" s="1375"/>
      <c r="C7" s="1375"/>
      <c r="D7" s="1375"/>
      <c r="E7" s="1375"/>
      <c r="F7" s="1375"/>
      <c r="G7" s="1375"/>
      <c r="H7" s="1375"/>
      <c r="I7" s="1375"/>
      <c r="J7" s="1375"/>
      <c r="K7" s="1375"/>
    </row>
    <row r="8" spans="1:11" s="1376" customFormat="1" ht="3.75" customHeight="1" hidden="1" thickBot="1">
      <c r="A8" s="1377"/>
      <c r="B8" s="1377"/>
      <c r="C8" s="1377"/>
      <c r="D8" s="1377"/>
      <c r="E8" s="1377"/>
      <c r="F8" s="1377"/>
      <c r="G8" s="1377"/>
      <c r="H8" s="1378"/>
      <c r="I8" s="1377"/>
      <c r="K8" s="1379" t="s">
        <v>199</v>
      </c>
    </row>
    <row r="9" spans="1:11" ht="16.5" customHeight="1" thickBot="1">
      <c r="A9" s="1380" t="s">
        <v>384</v>
      </c>
      <c r="B9" s="1380" t="s">
        <v>452</v>
      </c>
      <c r="C9" s="1381" t="s">
        <v>200</v>
      </c>
      <c r="D9" s="1382" t="s">
        <v>151</v>
      </c>
      <c r="E9" s="1383" t="s">
        <v>201</v>
      </c>
      <c r="F9" s="1384"/>
      <c r="G9" s="1384"/>
      <c r="H9" s="1385"/>
      <c r="I9" s="1386"/>
      <c r="J9" s="1386"/>
      <c r="K9" s="1387"/>
    </row>
    <row r="10" spans="1:11" ht="20.25" customHeight="1" thickBot="1">
      <c r="A10" s="1389"/>
      <c r="B10" s="1389"/>
      <c r="C10" s="1390"/>
      <c r="D10" s="1391"/>
      <c r="E10" s="1392"/>
      <c r="F10" s="1393" t="s">
        <v>356</v>
      </c>
      <c r="G10" s="1393"/>
      <c r="H10" s="1394"/>
      <c r="I10" s="1380" t="s">
        <v>357</v>
      </c>
      <c r="J10" s="1380" t="s">
        <v>386</v>
      </c>
      <c r="K10" s="1383" t="s">
        <v>202</v>
      </c>
    </row>
    <row r="11" spans="1:23" ht="46.5" customHeight="1" thickBot="1">
      <c r="A11" s="1395"/>
      <c r="B11" s="1395"/>
      <c r="C11" s="1396" t="s">
        <v>203</v>
      </c>
      <c r="D11" s="1397"/>
      <c r="E11" s="1398"/>
      <c r="F11" s="1399" t="s">
        <v>385</v>
      </c>
      <c r="G11" s="1400" t="s">
        <v>151</v>
      </c>
      <c r="H11" s="1400" t="s">
        <v>204</v>
      </c>
      <c r="I11" s="1395"/>
      <c r="J11" s="1395"/>
      <c r="K11" s="1395"/>
      <c r="L11" s="1388">
        <v>9</v>
      </c>
      <c r="M11" s="1388">
        <v>10</v>
      </c>
      <c r="N11" s="1388">
        <v>11</v>
      </c>
      <c r="O11" s="1388">
        <v>12</v>
      </c>
      <c r="P11" s="1388">
        <v>13</v>
      </c>
      <c r="Q11" s="1388">
        <v>14</v>
      </c>
      <c r="R11" s="1388">
        <v>15</v>
      </c>
      <c r="S11" s="1388">
        <v>16</v>
      </c>
      <c r="T11" s="1388">
        <v>17</v>
      </c>
      <c r="U11" s="1388">
        <v>18</v>
      </c>
      <c r="V11" s="1388">
        <v>19</v>
      </c>
      <c r="W11" s="1388">
        <v>20</v>
      </c>
    </row>
    <row r="12" spans="1:11" ht="11.25" customHeight="1" thickBot="1">
      <c r="A12" s="1401">
        <v>1</v>
      </c>
      <c r="B12" s="1401">
        <v>2</v>
      </c>
      <c r="C12" s="1401">
        <v>3</v>
      </c>
      <c r="D12" s="1402">
        <v>4</v>
      </c>
      <c r="E12" s="1401">
        <v>4</v>
      </c>
      <c r="F12" s="1403">
        <v>6</v>
      </c>
      <c r="G12" s="1403">
        <v>7</v>
      </c>
      <c r="H12" s="1403">
        <v>8</v>
      </c>
      <c r="I12" s="1403">
        <v>9</v>
      </c>
      <c r="J12" s="1403">
        <v>10</v>
      </c>
      <c r="K12" s="1403">
        <v>11</v>
      </c>
    </row>
    <row r="13" spans="1:11" ht="16.5" customHeight="1">
      <c r="A13" s="1318" t="s">
        <v>358</v>
      </c>
      <c r="B13" s="1404" t="s">
        <v>387</v>
      </c>
      <c r="C13" s="3">
        <f>F13</f>
        <v>4000000</v>
      </c>
      <c r="D13" s="1405"/>
      <c r="E13" s="3">
        <f aca="true" t="shared" si="0" ref="E13:E21">C13+D13</f>
        <v>4000000</v>
      </c>
      <c r="F13" s="1406">
        <v>4000000</v>
      </c>
      <c r="G13" s="1407"/>
      <c r="H13" s="1408">
        <f aca="true" t="shared" si="1" ref="H13:H20">F13+G13</f>
        <v>4000000</v>
      </c>
      <c r="I13" s="4">
        <v>0</v>
      </c>
      <c r="J13" s="2">
        <v>0</v>
      </c>
      <c r="K13" s="2">
        <v>0</v>
      </c>
    </row>
    <row r="14" spans="1:11" ht="18" customHeight="1">
      <c r="A14" s="1318" t="s">
        <v>361</v>
      </c>
      <c r="B14" s="1404" t="s">
        <v>388</v>
      </c>
      <c r="C14" s="3">
        <f>F14+I14</f>
        <v>3216000</v>
      </c>
      <c r="D14" s="1405"/>
      <c r="E14" s="3">
        <f t="shared" si="0"/>
        <v>3216000</v>
      </c>
      <c r="F14" s="1409">
        <v>2000000</v>
      </c>
      <c r="G14" s="1407"/>
      <c r="H14" s="1408">
        <f t="shared" si="1"/>
        <v>2000000</v>
      </c>
      <c r="I14" s="1410">
        <v>1216000</v>
      </c>
      <c r="J14" s="6">
        <v>0</v>
      </c>
      <c r="K14" s="6">
        <v>0</v>
      </c>
    </row>
    <row r="15" spans="1:11" ht="16.5" customHeight="1">
      <c r="A15" s="1318" t="s">
        <v>364</v>
      </c>
      <c r="B15" s="1404" t="s">
        <v>389</v>
      </c>
      <c r="C15" s="3">
        <f>F15+I15+J15</f>
        <v>13700000</v>
      </c>
      <c r="D15" s="1411"/>
      <c r="E15" s="3">
        <f t="shared" si="0"/>
        <v>13700000</v>
      </c>
      <c r="F15" s="1412">
        <v>3000000</v>
      </c>
      <c r="G15" s="1413"/>
      <c r="H15" s="1408">
        <f t="shared" si="1"/>
        <v>3000000</v>
      </c>
      <c r="I15" s="1414">
        <v>4000000</v>
      </c>
      <c r="J15" s="1415">
        <v>6700000</v>
      </c>
      <c r="K15" s="1415"/>
    </row>
    <row r="16" spans="1:11" ht="16.5" customHeight="1">
      <c r="A16" s="1416" t="s">
        <v>366</v>
      </c>
      <c r="B16" s="1404" t="s">
        <v>205</v>
      </c>
      <c r="C16" s="3">
        <v>46138567</v>
      </c>
      <c r="D16" s="1411">
        <v>-33802255</v>
      </c>
      <c r="E16" s="3">
        <f t="shared" si="0"/>
        <v>12336312</v>
      </c>
      <c r="F16" s="1412">
        <v>0</v>
      </c>
      <c r="G16" s="1413"/>
      <c r="H16" s="1408">
        <f t="shared" si="1"/>
        <v>0</v>
      </c>
      <c r="I16" s="1414">
        <v>0</v>
      </c>
      <c r="J16" s="1415">
        <v>0</v>
      </c>
      <c r="K16" s="1415">
        <f>E16</f>
        <v>12336312</v>
      </c>
    </row>
    <row r="17" spans="1:11" ht="22.5" customHeight="1">
      <c r="A17" s="1416" t="s">
        <v>368</v>
      </c>
      <c r="B17" s="1404" t="s">
        <v>206</v>
      </c>
      <c r="C17" s="3">
        <v>42776570</v>
      </c>
      <c r="D17" s="1411">
        <v>-34392932</v>
      </c>
      <c r="E17" s="3">
        <f t="shared" si="0"/>
        <v>8383638</v>
      </c>
      <c r="F17" s="1410">
        <v>8383638</v>
      </c>
      <c r="G17" s="1407">
        <v>0</v>
      </c>
      <c r="H17" s="1417">
        <f t="shared" si="1"/>
        <v>8383638</v>
      </c>
      <c r="I17" s="1">
        <v>0</v>
      </c>
      <c r="J17" s="1">
        <v>0</v>
      </c>
      <c r="K17" s="1">
        <v>0</v>
      </c>
    </row>
    <row r="18" spans="1:12" ht="22.5" customHeight="1">
      <c r="A18" s="1416" t="s">
        <v>370</v>
      </c>
      <c r="B18" s="1404" t="s">
        <v>207</v>
      </c>
      <c r="C18" s="3">
        <v>82746164</v>
      </c>
      <c r="D18" s="1411">
        <v>27811263</v>
      </c>
      <c r="E18" s="3">
        <f t="shared" si="0"/>
        <v>110557427</v>
      </c>
      <c r="F18" s="1412">
        <v>0</v>
      </c>
      <c r="G18" s="1418"/>
      <c r="H18" s="1408">
        <f t="shared" si="1"/>
        <v>0</v>
      </c>
      <c r="I18" s="1414">
        <v>7000000</v>
      </c>
      <c r="J18" s="1410">
        <v>7000000</v>
      </c>
      <c r="K18" s="1410">
        <f>E18-I18-J18</f>
        <v>96557427</v>
      </c>
      <c r="L18" s="1388">
        <v>8311835</v>
      </c>
    </row>
    <row r="19" spans="1:11" ht="22.5" customHeight="1">
      <c r="A19" s="1416" t="s">
        <v>378</v>
      </c>
      <c r="B19" s="1404" t="s">
        <v>208</v>
      </c>
      <c r="C19" s="3">
        <v>52690722</v>
      </c>
      <c r="D19" s="1411">
        <v>3909863</v>
      </c>
      <c r="E19" s="3">
        <f t="shared" si="0"/>
        <v>56600585</v>
      </c>
      <c r="F19" s="1410">
        <v>46750825</v>
      </c>
      <c r="G19" s="1418">
        <v>0</v>
      </c>
      <c r="H19" s="1417">
        <f t="shared" si="1"/>
        <v>46750825</v>
      </c>
      <c r="I19" s="1414">
        <f>E19-H19</f>
        <v>9849760</v>
      </c>
      <c r="J19" s="1419"/>
      <c r="K19" s="1419"/>
    </row>
    <row r="20" spans="1:25" ht="22.5" customHeight="1">
      <c r="A20" s="1416" t="s">
        <v>380</v>
      </c>
      <c r="B20" s="1404" t="s">
        <v>209</v>
      </c>
      <c r="C20" s="3">
        <f>I20</f>
        <v>2036401</v>
      </c>
      <c r="D20" s="1405"/>
      <c r="E20" s="3">
        <f t="shared" si="0"/>
        <v>2036401</v>
      </c>
      <c r="F20" s="1409">
        <v>0</v>
      </c>
      <c r="G20" s="1418"/>
      <c r="H20" s="1406">
        <f t="shared" si="1"/>
        <v>0</v>
      </c>
      <c r="I20" s="1410">
        <v>2036401</v>
      </c>
      <c r="J20" s="1419"/>
      <c r="K20" s="1420"/>
      <c r="L20" s="1421">
        <v>16509750</v>
      </c>
      <c r="M20" s="1421">
        <v>8197000</v>
      </c>
      <c r="N20" s="1421">
        <v>8197000</v>
      </c>
      <c r="O20" s="1421">
        <v>8197000</v>
      </c>
      <c r="P20" s="1421">
        <v>8197000</v>
      </c>
      <c r="Q20" s="1421">
        <v>8197000</v>
      </c>
      <c r="R20" s="1421">
        <v>8197000</v>
      </c>
      <c r="S20" s="1421">
        <v>8197000</v>
      </c>
      <c r="T20" s="1421">
        <v>8197000</v>
      </c>
      <c r="U20" s="1421">
        <v>8197000</v>
      </c>
      <c r="V20" s="1421">
        <v>8197000</v>
      </c>
      <c r="W20" s="1421">
        <v>8197000</v>
      </c>
      <c r="Y20" s="1422">
        <f>SUM(L20:X20)</f>
        <v>106676750</v>
      </c>
    </row>
    <row r="21" spans="1:25" s="1426" customFormat="1" ht="18.75" customHeight="1">
      <c r="A21" s="1423" t="s">
        <v>382</v>
      </c>
      <c r="B21" s="1424" t="s">
        <v>390</v>
      </c>
      <c r="C21" s="3">
        <f>SUM(C13:C20)</f>
        <v>247304424</v>
      </c>
      <c r="D21" s="1425">
        <f>SUM(D13:D20)</f>
        <v>-36474061</v>
      </c>
      <c r="E21" s="3">
        <f t="shared" si="0"/>
        <v>210830363</v>
      </c>
      <c r="F21" s="7">
        <f>SUM(F13:F20)</f>
        <v>64134463</v>
      </c>
      <c r="G21" s="7">
        <f>G19+G17</f>
        <v>0</v>
      </c>
      <c r="H21" s="7">
        <f>SUM(H13:H20)</f>
        <v>64134463</v>
      </c>
      <c r="I21" s="7">
        <f>SUM(I13:I20)</f>
        <v>24102161</v>
      </c>
      <c r="J21" s="7">
        <f>SUM(J13:J20)</f>
        <v>13700000</v>
      </c>
      <c r="K21" s="7">
        <f>SUM(K13:K20)</f>
        <v>108893739</v>
      </c>
      <c r="L21" s="1422">
        <f aca="true" t="shared" si="2" ref="L21:W21">SUM(K21-L20)</f>
        <v>92383989</v>
      </c>
      <c r="M21" s="1422">
        <f t="shared" si="2"/>
        <v>84186989</v>
      </c>
      <c r="N21" s="1422">
        <f t="shared" si="2"/>
        <v>75989989</v>
      </c>
      <c r="O21" s="1422">
        <f t="shared" si="2"/>
        <v>67792989</v>
      </c>
      <c r="P21" s="1422">
        <f t="shared" si="2"/>
        <v>59595989</v>
      </c>
      <c r="Q21" s="1422">
        <f t="shared" si="2"/>
        <v>51398989</v>
      </c>
      <c r="R21" s="1422">
        <f t="shared" si="2"/>
        <v>43201989</v>
      </c>
      <c r="S21" s="1422">
        <f t="shared" si="2"/>
        <v>35004989</v>
      </c>
      <c r="T21" s="1422">
        <f t="shared" si="2"/>
        <v>26807989</v>
      </c>
      <c r="U21" s="1422">
        <f t="shared" si="2"/>
        <v>18610989</v>
      </c>
      <c r="V21" s="1422">
        <f t="shared" si="2"/>
        <v>10413989</v>
      </c>
      <c r="W21" s="1422">
        <f t="shared" si="2"/>
        <v>2216989</v>
      </c>
      <c r="X21" s="1422"/>
      <c r="Y21" s="1422"/>
    </row>
    <row r="22" spans="1:25" ht="15" customHeight="1">
      <c r="A22" s="1416" t="s">
        <v>394</v>
      </c>
      <c r="B22" s="1427" t="s">
        <v>391</v>
      </c>
      <c r="C22" s="3">
        <v>50054183</v>
      </c>
      <c r="D22" s="1405">
        <v>-4193695</v>
      </c>
      <c r="E22" s="3">
        <f>H22+I22+J22+K22</f>
        <v>45863507.3</v>
      </c>
      <c r="F22" s="9">
        <v>5908840</v>
      </c>
      <c r="G22" s="1418"/>
      <c r="H22" s="1408">
        <f>F22+G22</f>
        <v>5908840</v>
      </c>
      <c r="I22" s="9">
        <f>SUM(I25*0.05)</f>
        <v>6129686.95</v>
      </c>
      <c r="J22" s="9">
        <f>SUM(J25*0.05)</f>
        <v>5444686.95</v>
      </c>
      <c r="K22" s="9">
        <f>SUM(L22:W22)</f>
        <v>28380293.399999995</v>
      </c>
      <c r="L22" s="9">
        <f aca="true" t="shared" si="3" ref="L22:W22">SUM(L21*0.05)</f>
        <v>4619199.45</v>
      </c>
      <c r="M22" s="9">
        <f t="shared" si="3"/>
        <v>4209349.45</v>
      </c>
      <c r="N22" s="9">
        <f t="shared" si="3"/>
        <v>3799499.45</v>
      </c>
      <c r="O22" s="9">
        <f t="shared" si="3"/>
        <v>3389649.45</v>
      </c>
      <c r="P22" s="9">
        <f t="shared" si="3"/>
        <v>2979799.45</v>
      </c>
      <c r="Q22" s="9">
        <f t="shared" si="3"/>
        <v>2569949.45</v>
      </c>
      <c r="R22" s="9">
        <f t="shared" si="3"/>
        <v>2160099.45</v>
      </c>
      <c r="S22" s="9">
        <f t="shared" si="3"/>
        <v>1750249.4500000002</v>
      </c>
      <c r="T22" s="9">
        <f t="shared" si="3"/>
        <v>1340399.4500000002</v>
      </c>
      <c r="U22" s="9">
        <f t="shared" si="3"/>
        <v>930549.4500000001</v>
      </c>
      <c r="V22" s="9">
        <f t="shared" si="3"/>
        <v>520699.45</v>
      </c>
      <c r="W22" s="9">
        <f t="shared" si="3"/>
        <v>110849.45000000001</v>
      </c>
      <c r="X22" s="1421"/>
      <c r="Y22" s="1422">
        <f>SUM(L22:X22)</f>
        <v>28380293.399999995</v>
      </c>
    </row>
    <row r="23" spans="1:11" ht="15" customHeight="1">
      <c r="A23" s="1428" t="s">
        <v>396</v>
      </c>
      <c r="B23" s="1427" t="s">
        <v>392</v>
      </c>
      <c r="C23" s="10"/>
      <c r="D23" s="1429"/>
      <c r="E23" s="1430"/>
      <c r="F23" s="9">
        <v>300000</v>
      </c>
      <c r="G23" s="1418"/>
      <c r="H23" s="1408">
        <f>F23+G23</f>
        <v>300000</v>
      </c>
      <c r="I23" s="9">
        <v>100000</v>
      </c>
      <c r="J23" s="1431">
        <v>0</v>
      </c>
      <c r="K23" s="1431">
        <v>0</v>
      </c>
    </row>
    <row r="24" spans="1:11" ht="17.25" customHeight="1" thickBot="1">
      <c r="A24" s="1432" t="s">
        <v>398</v>
      </c>
      <c r="B24" s="1433" t="s">
        <v>393</v>
      </c>
      <c r="C24" s="11"/>
      <c r="D24" s="11"/>
      <c r="E24" s="11"/>
      <c r="F24" s="9">
        <v>0</v>
      </c>
      <c r="G24" s="1434">
        <v>0</v>
      </c>
      <c r="H24" s="1408">
        <f>F24+G24</f>
        <v>0</v>
      </c>
      <c r="I24" s="9"/>
      <c r="J24" s="12">
        <v>0</v>
      </c>
      <c r="K24" s="12">
        <v>0</v>
      </c>
    </row>
    <row r="25" spans="1:15" s="1426" customFormat="1" ht="18" customHeight="1" thickTop="1">
      <c r="A25" s="1435" t="s">
        <v>399</v>
      </c>
      <c r="B25" s="1436" t="s">
        <v>395</v>
      </c>
      <c r="C25" s="13"/>
      <c r="D25" s="1437"/>
      <c r="E25" s="13"/>
      <c r="F25" s="14">
        <f>(E13+E14+E15+E16+E17+E18+E19+E20)-F21</f>
        <v>146695900</v>
      </c>
      <c r="G25" s="1438">
        <v>0</v>
      </c>
      <c r="H25" s="14">
        <f>F25+G25</f>
        <v>146695900</v>
      </c>
      <c r="I25" s="14">
        <f>SUM(H25)-(I21)</f>
        <v>122593739</v>
      </c>
      <c r="J25" s="14">
        <f>SUM(I25)-(J21)</f>
        <v>108893739</v>
      </c>
      <c r="K25" s="1439" t="s">
        <v>195</v>
      </c>
      <c r="O25" s="1422"/>
    </row>
    <row r="26" spans="1:11" ht="18" customHeight="1">
      <c r="A26" s="1416" t="s">
        <v>400</v>
      </c>
      <c r="B26" s="1427" t="s">
        <v>397</v>
      </c>
      <c r="C26" s="8"/>
      <c r="D26" s="1440"/>
      <c r="E26" s="8"/>
      <c r="F26" s="9">
        <v>0</v>
      </c>
      <c r="G26" s="1434">
        <v>0</v>
      </c>
      <c r="H26" s="9">
        <f>F26+G26</f>
        <v>0</v>
      </c>
      <c r="I26" s="9">
        <v>0</v>
      </c>
      <c r="J26" s="1441">
        <v>0</v>
      </c>
      <c r="K26" s="1441">
        <v>0</v>
      </c>
    </row>
    <row r="27" spans="1:11" s="1426" customFormat="1" ht="12.75">
      <c r="A27" s="1423" t="s">
        <v>402</v>
      </c>
      <c r="B27" s="1424" t="s">
        <v>210</v>
      </c>
      <c r="C27" s="3"/>
      <c r="D27" s="1405"/>
      <c r="E27" s="3"/>
      <c r="F27" s="15">
        <f>SUM(F25:F26)</f>
        <v>146695900</v>
      </c>
      <c r="G27" s="1442">
        <f>G25</f>
        <v>0</v>
      </c>
      <c r="H27" s="15">
        <f>SUM(H25:H26)</f>
        <v>146695900</v>
      </c>
      <c r="I27" s="15">
        <f>SUM(I25:I26)</f>
        <v>122593739</v>
      </c>
      <c r="J27" s="15">
        <f>SUM(J25:J26)</f>
        <v>108893739</v>
      </c>
      <c r="K27" s="1443" t="s">
        <v>195</v>
      </c>
    </row>
    <row r="28" spans="1:11" ht="26.25" customHeight="1">
      <c r="A28" s="1428" t="s">
        <v>404</v>
      </c>
      <c r="B28" s="1444" t="s">
        <v>211</v>
      </c>
      <c r="C28" s="16"/>
      <c r="D28" s="1445"/>
      <c r="E28" s="16"/>
      <c r="F28" s="1407">
        <f>F21+F22+F23+F24</f>
        <v>70343303</v>
      </c>
      <c r="G28" s="1407">
        <f>G21+G24</f>
        <v>0</v>
      </c>
      <c r="H28" s="1407">
        <f>F28+G28</f>
        <v>70343303</v>
      </c>
      <c r="I28" s="1407">
        <f>I21+I22+I23+I24</f>
        <v>30331847.95</v>
      </c>
      <c r="J28" s="1407">
        <f>J21+J22+J23+J24</f>
        <v>19144686.95</v>
      </c>
      <c r="K28" s="1407">
        <f>K21+K22+K23+K24</f>
        <v>137274032.4</v>
      </c>
    </row>
    <row r="29" spans="1:11" ht="18.75" customHeight="1">
      <c r="A29" s="1318" t="s">
        <v>405</v>
      </c>
      <c r="B29" s="1319" t="s">
        <v>401</v>
      </c>
      <c r="C29" s="5"/>
      <c r="D29" s="1411"/>
      <c r="E29" s="5"/>
      <c r="F29" s="1406">
        <v>468391158</v>
      </c>
      <c r="G29" s="1407">
        <v>686187</v>
      </c>
      <c r="H29" s="1407">
        <f>F29+G29</f>
        <v>469077345</v>
      </c>
      <c r="I29" s="1406">
        <v>399126000</v>
      </c>
      <c r="J29" s="1406">
        <v>419603000</v>
      </c>
      <c r="K29" s="1446" t="s">
        <v>195</v>
      </c>
    </row>
    <row r="30" spans="1:11" ht="18.75" customHeight="1">
      <c r="A30" s="1318" t="s">
        <v>406</v>
      </c>
      <c r="B30" s="1319" t="s">
        <v>403</v>
      </c>
      <c r="C30" s="5"/>
      <c r="D30" s="1447"/>
      <c r="E30" s="1448"/>
      <c r="F30" s="1447">
        <v>105769893</v>
      </c>
      <c r="G30" s="1413">
        <v>71997</v>
      </c>
      <c r="H30" s="1407">
        <f>F30+G30</f>
        <v>105841890</v>
      </c>
      <c r="I30" s="1447">
        <v>25000000</v>
      </c>
      <c r="J30" s="1447">
        <v>11500000</v>
      </c>
      <c r="K30" s="1449" t="s">
        <v>195</v>
      </c>
    </row>
    <row r="31" spans="1:11" ht="39.75" customHeight="1">
      <c r="A31" s="1318" t="s">
        <v>212</v>
      </c>
      <c r="B31" s="1450" t="s">
        <v>213</v>
      </c>
      <c r="C31" s="5"/>
      <c r="D31" s="1447"/>
      <c r="E31" s="1448"/>
      <c r="F31" s="1447">
        <v>72895293</v>
      </c>
      <c r="G31" s="1413">
        <v>71997</v>
      </c>
      <c r="H31" s="1407">
        <f>F31+G31</f>
        <v>72967290</v>
      </c>
      <c r="I31" s="1447">
        <v>25000000</v>
      </c>
      <c r="J31" s="1447">
        <v>11500000</v>
      </c>
      <c r="K31" s="1431" t="s">
        <v>195</v>
      </c>
    </row>
    <row r="32" spans="1:11" ht="69.75" customHeight="1">
      <c r="A32" s="1451" t="s">
        <v>321</v>
      </c>
      <c r="B32" s="1450" t="s">
        <v>214</v>
      </c>
      <c r="C32" s="5"/>
      <c r="D32" s="1411"/>
      <c r="E32" s="5"/>
      <c r="F32" s="17">
        <f>SUM(F28-F17-F19-F20)/F29</f>
        <v>0.03247038237216254</v>
      </c>
      <c r="G32" s="17"/>
      <c r="H32" s="17">
        <f>SUM(H28-H17-H19-H20)/H29</f>
        <v>0.032422883266724385</v>
      </c>
      <c r="I32" s="17">
        <f>SUM(I28-I17-I19-I20)/I29</f>
        <v>0.04621519758171605</v>
      </c>
      <c r="J32" s="17">
        <f>SUM(J28-J17-J19-J20)/J29</f>
        <v>0.045625715140263534</v>
      </c>
      <c r="K32" s="1452" t="s">
        <v>195</v>
      </c>
    </row>
    <row r="33" spans="1:11" ht="28.5" customHeight="1" thickBot="1">
      <c r="A33" s="1453" t="s">
        <v>2</v>
      </c>
      <c r="B33" s="1454" t="s">
        <v>215</v>
      </c>
      <c r="C33" s="18"/>
      <c r="D33" s="1455"/>
      <c r="E33" s="18"/>
      <c r="F33" s="19">
        <f>SUM(F27/F29)</f>
        <v>0.3131910103221889</v>
      </c>
      <c r="G33" s="19"/>
      <c r="H33" s="19">
        <f>SUM(H27/H29)</f>
        <v>0.31273286071831075</v>
      </c>
      <c r="I33" s="19">
        <f>SUM(I27/I29)</f>
        <v>0.3071554822286696</v>
      </c>
      <c r="J33" s="19">
        <f>SUM(J27/J29)</f>
        <v>0.25951611165792426</v>
      </c>
      <c r="K33" s="1456" t="s">
        <v>195</v>
      </c>
    </row>
    <row r="34" spans="1:11" ht="55.5" customHeight="1" thickBot="1">
      <c r="A34" s="1453" t="s">
        <v>328</v>
      </c>
      <c r="B34" s="1454" t="s">
        <v>216</v>
      </c>
      <c r="C34" s="18"/>
      <c r="D34" s="1455"/>
      <c r="E34" s="18"/>
      <c r="F34" s="20">
        <f>SUM(F31)/F29*100%</f>
        <v>0.15562909708043635</v>
      </c>
      <c r="G34" s="20"/>
      <c r="H34" s="20">
        <f>SUM(H31)/H29*100%</f>
        <v>0.15555492239771246</v>
      </c>
      <c r="I34" s="20">
        <f>SUM(I31)/I29*100%</f>
        <v>0.06263686154247029</v>
      </c>
      <c r="J34" s="20">
        <f>SUM(J31)/J29*100%</f>
        <v>0.02740685838757111</v>
      </c>
      <c r="K34" s="1457" t="s">
        <v>195</v>
      </c>
    </row>
    <row r="35" spans="1:11" ht="12.75">
      <c r="A35" s="1458"/>
      <c r="B35" s="1458"/>
      <c r="J35" s="1388" t="s">
        <v>255</v>
      </c>
      <c r="K35" s="1388" t="s">
        <v>255</v>
      </c>
    </row>
    <row r="36" spans="2:5" ht="12.75">
      <c r="B36" s="1459"/>
      <c r="E36" s="1459"/>
    </row>
    <row r="37" spans="2:5" ht="12.75">
      <c r="B37" s="1459"/>
      <c r="E37" s="1459"/>
    </row>
    <row r="38" spans="2:5" ht="12.75">
      <c r="B38" s="1459"/>
      <c r="E38" s="1459"/>
    </row>
    <row r="39" ht="12.75">
      <c r="B39" s="1459"/>
    </row>
    <row r="40" spans="2:5" ht="12.75">
      <c r="B40" s="1459"/>
      <c r="E40" s="1459"/>
    </row>
    <row r="41" ht="12.75">
      <c r="E41" s="1459"/>
    </row>
    <row r="42" ht="15" customHeight="1">
      <c r="E42" s="1459"/>
    </row>
    <row r="43" ht="12.75">
      <c r="A43" s="1459"/>
    </row>
    <row r="44" spans="2:3" ht="12.75">
      <c r="B44" s="1459"/>
      <c r="C44" s="1421"/>
    </row>
    <row r="45" ht="12.75">
      <c r="B45" s="1460"/>
    </row>
    <row r="46" spans="2:3" ht="12.75">
      <c r="B46" s="1461"/>
      <c r="C46" s="1421"/>
    </row>
    <row r="47" spans="2:3" ht="12.75">
      <c r="B47" s="1461"/>
      <c r="C47" s="1421"/>
    </row>
    <row r="48" spans="2:3" ht="12.75">
      <c r="B48" s="1461"/>
      <c r="C48" s="1421"/>
    </row>
    <row r="49" spans="2:3" ht="12.75">
      <c r="B49" s="1459"/>
      <c r="C49" s="1421"/>
    </row>
    <row r="50" spans="2:3" ht="12.75">
      <c r="B50" s="1459"/>
      <c r="C50" s="1421"/>
    </row>
  </sheetData>
  <mergeCells count="16">
    <mergeCell ref="B9:B11"/>
    <mergeCell ref="A9:A11"/>
    <mergeCell ref="I10:I11"/>
    <mergeCell ref="E9:E11"/>
    <mergeCell ref="D9:D11"/>
    <mergeCell ref="C9:C10"/>
    <mergeCell ref="I1:J1"/>
    <mergeCell ref="I2:J2"/>
    <mergeCell ref="K10:K11"/>
    <mergeCell ref="J10:J11"/>
    <mergeCell ref="A5:K5"/>
    <mergeCell ref="A6:K6"/>
    <mergeCell ref="I3:J3"/>
    <mergeCell ref="F10:H10"/>
    <mergeCell ref="A7:K7"/>
    <mergeCell ref="F9:K9"/>
  </mergeCells>
  <printOptions horizontalCentered="1"/>
  <pageMargins left="0.7874015748031497" right="0.7" top="0.58" bottom="0.51" header="0.61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449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730" customWidth="1"/>
    <col min="2" max="2" width="7.7109375" style="730" customWidth="1"/>
    <col min="3" max="3" width="24.28125" style="686" customWidth="1"/>
    <col min="4" max="4" width="21.140625" style="686" customWidth="1"/>
    <col min="5" max="5" width="10.421875" style="686" customWidth="1"/>
    <col min="6" max="6" width="12.28125" style="686" customWidth="1"/>
    <col min="7" max="7" width="12.8515625" style="730" customWidth="1"/>
    <col min="8" max="8" width="12.8515625" style="686" customWidth="1"/>
    <col min="9" max="9" width="4.421875" style="730" customWidth="1"/>
    <col min="10" max="10" width="11.57421875" style="686" customWidth="1"/>
    <col min="11" max="11" width="10.00390625" style="686" customWidth="1"/>
    <col min="12" max="12" width="11.140625" style="686" customWidth="1"/>
    <col min="13" max="13" width="10.57421875" style="686" customWidth="1"/>
    <col min="14" max="14" width="10.421875" style="686" customWidth="1"/>
    <col min="15" max="15" width="10.28125" style="686" customWidth="1"/>
    <col min="16" max="16384" width="10.00390625" style="686" customWidth="1"/>
  </cols>
  <sheetData>
    <row r="1" spans="1:15" ht="12.75">
      <c r="A1" s="686"/>
      <c r="B1" s="686"/>
      <c r="G1" s="686"/>
      <c r="I1" s="686"/>
      <c r="L1" s="686" t="s">
        <v>55</v>
      </c>
      <c r="M1" s="717"/>
      <c r="O1" s="718"/>
    </row>
    <row r="2" spans="1:15" ht="12.75">
      <c r="A2" s="686"/>
      <c r="B2" s="686"/>
      <c r="G2" s="686"/>
      <c r="I2" s="686"/>
      <c r="L2" s="686" t="s">
        <v>460</v>
      </c>
      <c r="M2" s="717"/>
      <c r="O2" s="718"/>
    </row>
    <row r="3" spans="1:15" ht="12.75">
      <c r="A3" s="686"/>
      <c r="B3" s="686"/>
      <c r="G3" s="686"/>
      <c r="I3" s="686"/>
      <c r="L3" s="686" t="s">
        <v>21</v>
      </c>
      <c r="M3" s="717"/>
      <c r="O3" s="718"/>
    </row>
    <row r="4" spans="1:15" ht="12.75">
      <c r="A4" s="686"/>
      <c r="B4" s="686"/>
      <c r="G4" s="686"/>
      <c r="I4" s="686"/>
      <c r="M4" s="717"/>
      <c r="O4" s="718"/>
    </row>
    <row r="5" spans="1:15" ht="12.75">
      <c r="A5" s="719" t="s">
        <v>80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8"/>
    </row>
    <row r="6" spans="1:15" ht="12.75">
      <c r="A6" s="686" t="s">
        <v>56</v>
      </c>
      <c r="B6" s="686"/>
      <c r="G6" s="686"/>
      <c r="I6" s="686"/>
      <c r="O6" s="718"/>
    </row>
    <row r="7" spans="1:16" s="728" customFormat="1" ht="13.5">
      <c r="A7" s="720"/>
      <c r="B7" s="720"/>
      <c r="C7" s="721"/>
      <c r="D7" s="722"/>
      <c r="E7" s="720"/>
      <c r="F7" s="723"/>
      <c r="G7" s="723"/>
      <c r="H7" s="723"/>
      <c r="I7" s="724"/>
      <c r="J7" s="725"/>
      <c r="K7" s="725"/>
      <c r="L7" s="725"/>
      <c r="M7" s="725"/>
      <c r="N7" s="726"/>
      <c r="O7" s="726"/>
      <c r="P7" s="727"/>
    </row>
    <row r="8" spans="1:15" ht="12.75">
      <c r="A8" s="729"/>
      <c r="B8" s="729"/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</row>
    <row r="9" spans="3:15" ht="12.75">
      <c r="C9" s="730"/>
      <c r="D9" s="730"/>
      <c r="E9" s="730"/>
      <c r="F9" s="730"/>
      <c r="H9" s="730"/>
      <c r="J9" s="730"/>
      <c r="K9" s="730"/>
      <c r="L9" s="730"/>
      <c r="M9" s="730"/>
      <c r="O9" s="730" t="s">
        <v>461</v>
      </c>
    </row>
    <row r="10" spans="3:13" ht="0.75" customHeight="1">
      <c r="C10" s="730"/>
      <c r="D10" s="730"/>
      <c r="E10" s="730"/>
      <c r="F10" s="730"/>
      <c r="H10" s="730"/>
      <c r="J10" s="730"/>
      <c r="K10" s="730"/>
      <c r="M10" s="730"/>
    </row>
    <row r="11" spans="1:15" ht="12.75" customHeight="1">
      <c r="A11" s="731" t="s">
        <v>407</v>
      </c>
      <c r="B11" s="731" t="s">
        <v>408</v>
      </c>
      <c r="C11" s="731" t="s">
        <v>409</v>
      </c>
      <c r="D11" s="731" t="s">
        <v>410</v>
      </c>
      <c r="E11" s="731" t="s">
        <v>411</v>
      </c>
      <c r="F11" s="731" t="s">
        <v>412</v>
      </c>
      <c r="G11" s="731" t="s">
        <v>57</v>
      </c>
      <c r="H11" s="731" t="s">
        <v>413</v>
      </c>
      <c r="I11" s="732" t="s">
        <v>58</v>
      </c>
      <c r="J11" s="731" t="s">
        <v>429</v>
      </c>
      <c r="K11" s="733" t="s">
        <v>414</v>
      </c>
      <c r="L11" s="733"/>
      <c r="M11" s="733"/>
      <c r="N11" s="733"/>
      <c r="O11" s="733"/>
    </row>
    <row r="12" spans="1:15" ht="14.25" customHeight="1">
      <c r="A12" s="731"/>
      <c r="B12" s="731"/>
      <c r="C12" s="731"/>
      <c r="D12" s="731"/>
      <c r="E12" s="731"/>
      <c r="F12" s="731"/>
      <c r="G12" s="731"/>
      <c r="H12" s="731"/>
      <c r="I12" s="734"/>
      <c r="J12" s="731"/>
      <c r="K12" s="731" t="s">
        <v>415</v>
      </c>
      <c r="L12" s="731" t="s">
        <v>416</v>
      </c>
      <c r="M12" s="731" t="s">
        <v>417</v>
      </c>
      <c r="N12" s="735" t="s">
        <v>59</v>
      </c>
      <c r="O12" s="735"/>
    </row>
    <row r="13" spans="1:15" ht="24" customHeight="1">
      <c r="A13" s="731"/>
      <c r="B13" s="731"/>
      <c r="C13" s="731"/>
      <c r="D13" s="731"/>
      <c r="E13" s="731"/>
      <c r="F13" s="731"/>
      <c r="G13" s="731"/>
      <c r="H13" s="731"/>
      <c r="I13" s="736"/>
      <c r="J13" s="731"/>
      <c r="K13" s="731"/>
      <c r="L13" s="731"/>
      <c r="M13" s="731"/>
      <c r="N13" s="737" t="s">
        <v>60</v>
      </c>
      <c r="O13" s="737" t="s">
        <v>61</v>
      </c>
    </row>
    <row r="14" spans="1:15" ht="13.5">
      <c r="A14" s="738">
        <v>1</v>
      </c>
      <c r="B14" s="738">
        <v>2</v>
      </c>
      <c r="C14" s="738">
        <v>3</v>
      </c>
      <c r="D14" s="738">
        <v>4</v>
      </c>
      <c r="E14" s="738">
        <v>5</v>
      </c>
      <c r="F14" s="738">
        <v>6</v>
      </c>
      <c r="G14" s="738">
        <v>7</v>
      </c>
      <c r="H14" s="738">
        <v>8</v>
      </c>
      <c r="I14" s="738"/>
      <c r="J14" s="738">
        <v>9</v>
      </c>
      <c r="K14" s="738">
        <v>10</v>
      </c>
      <c r="L14" s="738">
        <v>11</v>
      </c>
      <c r="M14" s="738">
        <v>12</v>
      </c>
      <c r="N14" s="738">
        <v>13</v>
      </c>
      <c r="O14" s="738">
        <v>14</v>
      </c>
    </row>
    <row r="15" spans="1:50" ht="12.75">
      <c r="A15" s="739"/>
      <c r="B15" s="739"/>
      <c r="C15" s="740"/>
      <c r="D15" s="740"/>
      <c r="E15" s="739"/>
      <c r="F15" s="741"/>
      <c r="G15" s="742"/>
      <c r="H15" s="743"/>
      <c r="I15" s="743"/>
      <c r="J15" s="744"/>
      <c r="K15" s="713"/>
      <c r="L15" s="713"/>
      <c r="M15" s="744"/>
      <c r="N15" s="713"/>
      <c r="O15" s="713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  <c r="AT15" s="745"/>
      <c r="AU15" s="745"/>
      <c r="AV15" s="745"/>
      <c r="AW15" s="745"/>
      <c r="AX15" s="745"/>
    </row>
    <row r="16" spans="1:50" s="753" customFormat="1" ht="12.75">
      <c r="A16" s="746"/>
      <c r="B16" s="746">
        <v>750</v>
      </c>
      <c r="C16" s="747" t="s">
        <v>252</v>
      </c>
      <c r="D16" s="746" t="s">
        <v>418</v>
      </c>
      <c r="E16" s="746" t="s">
        <v>418</v>
      </c>
      <c r="F16" s="748">
        <v>823000</v>
      </c>
      <c r="G16" s="748">
        <v>0</v>
      </c>
      <c r="H16" s="746" t="s">
        <v>418</v>
      </c>
      <c r="I16" s="749" t="s">
        <v>62</v>
      </c>
      <c r="J16" s="750">
        <f>K16+L16+M16</f>
        <v>523000</v>
      </c>
      <c r="K16" s="751">
        <v>0</v>
      </c>
      <c r="L16" s="751">
        <v>523000</v>
      </c>
      <c r="M16" s="751">
        <v>0</v>
      </c>
      <c r="N16" s="751">
        <v>0</v>
      </c>
      <c r="O16" s="751">
        <v>0</v>
      </c>
      <c r="P16" s="752"/>
      <c r="Q16" s="752"/>
      <c r="R16" s="752"/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/>
      <c r="AP16" s="752"/>
      <c r="AQ16" s="752"/>
      <c r="AR16" s="752"/>
      <c r="AS16" s="752"/>
      <c r="AT16" s="752"/>
      <c r="AU16" s="752"/>
      <c r="AV16" s="752"/>
      <c r="AW16" s="752"/>
      <c r="AX16" s="752"/>
    </row>
    <row r="17" spans="1:50" s="753" customFormat="1" ht="12.75">
      <c r="A17" s="754"/>
      <c r="B17" s="754"/>
      <c r="C17" s="755"/>
      <c r="D17" s="754"/>
      <c r="E17" s="754"/>
      <c r="F17" s="756"/>
      <c r="G17" s="756"/>
      <c r="H17" s="754"/>
      <c r="I17" s="749" t="s">
        <v>63</v>
      </c>
      <c r="J17" s="750">
        <f>K17+L17+M17</f>
        <v>300000</v>
      </c>
      <c r="K17" s="751">
        <f>K21</f>
        <v>0</v>
      </c>
      <c r="L17" s="751">
        <f>L21</f>
        <v>300000</v>
      </c>
      <c r="M17" s="751">
        <f>M21</f>
        <v>0</v>
      </c>
      <c r="N17" s="751">
        <f>N21</f>
        <v>0</v>
      </c>
      <c r="O17" s="751">
        <f>O21</f>
        <v>0</v>
      </c>
      <c r="P17" s="752"/>
      <c r="Q17" s="752"/>
      <c r="R17" s="752"/>
      <c r="S17" s="752"/>
      <c r="T17" s="752"/>
      <c r="U17" s="752"/>
      <c r="V17" s="752"/>
      <c r="W17" s="752"/>
      <c r="X17" s="752"/>
      <c r="Y17" s="752"/>
      <c r="Z17" s="752"/>
      <c r="AA17" s="752"/>
      <c r="AB17" s="752"/>
      <c r="AC17" s="752"/>
      <c r="AD17" s="752"/>
      <c r="AE17" s="752"/>
      <c r="AF17" s="752"/>
      <c r="AG17" s="752"/>
      <c r="AH17" s="752"/>
      <c r="AI17" s="752"/>
      <c r="AJ17" s="752"/>
      <c r="AK17" s="752"/>
      <c r="AL17" s="752"/>
      <c r="AM17" s="752"/>
      <c r="AN17" s="752"/>
      <c r="AO17" s="752"/>
      <c r="AP17" s="752"/>
      <c r="AQ17" s="752"/>
      <c r="AR17" s="752"/>
      <c r="AS17" s="752"/>
      <c r="AT17" s="752"/>
      <c r="AU17" s="752"/>
      <c r="AV17" s="752"/>
      <c r="AW17" s="752"/>
      <c r="AX17" s="752"/>
    </row>
    <row r="18" spans="1:50" s="753" customFormat="1" ht="12.75">
      <c r="A18" s="754"/>
      <c r="B18" s="754"/>
      <c r="C18" s="755"/>
      <c r="D18" s="754"/>
      <c r="E18" s="754"/>
      <c r="F18" s="756"/>
      <c r="G18" s="756"/>
      <c r="H18" s="754"/>
      <c r="I18" s="749" t="s">
        <v>64</v>
      </c>
      <c r="J18" s="750">
        <f>K18+L18+M18</f>
        <v>823000</v>
      </c>
      <c r="K18" s="751">
        <f>K16+K17</f>
        <v>0</v>
      </c>
      <c r="L18" s="751">
        <f>L16+L17</f>
        <v>823000</v>
      </c>
      <c r="M18" s="751">
        <f>M16+M17</f>
        <v>0</v>
      </c>
      <c r="N18" s="751">
        <f>N16+N17</f>
        <v>0</v>
      </c>
      <c r="O18" s="751">
        <f>O16+O17</f>
        <v>0</v>
      </c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2"/>
      <c r="AL18" s="752"/>
      <c r="AM18" s="752"/>
      <c r="AN18" s="752"/>
      <c r="AO18" s="752"/>
      <c r="AP18" s="752"/>
      <c r="AQ18" s="752"/>
      <c r="AR18" s="752"/>
      <c r="AS18" s="752"/>
      <c r="AT18" s="752"/>
      <c r="AU18" s="752"/>
      <c r="AV18" s="752"/>
      <c r="AW18" s="752"/>
      <c r="AX18" s="752"/>
    </row>
    <row r="19" spans="1:50" ht="12.75">
      <c r="A19" s="739"/>
      <c r="B19" s="739"/>
      <c r="C19" s="740"/>
      <c r="D19" s="740"/>
      <c r="E19" s="739"/>
      <c r="F19" s="741"/>
      <c r="G19" s="742"/>
      <c r="H19" s="743"/>
      <c r="I19" s="743"/>
      <c r="J19" s="744"/>
      <c r="K19" s="713"/>
      <c r="L19" s="713"/>
      <c r="M19" s="744"/>
      <c r="N19" s="713"/>
      <c r="O19" s="713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5"/>
      <c r="AJ19" s="745"/>
      <c r="AK19" s="745"/>
      <c r="AL19" s="745"/>
      <c r="AM19" s="745"/>
      <c r="AN19" s="745"/>
      <c r="AO19" s="745"/>
      <c r="AP19" s="745"/>
      <c r="AQ19" s="745"/>
      <c r="AR19" s="745"/>
      <c r="AS19" s="745"/>
      <c r="AT19" s="745"/>
      <c r="AU19" s="745"/>
      <c r="AV19" s="745"/>
      <c r="AW19" s="745"/>
      <c r="AX19" s="745"/>
    </row>
    <row r="20" spans="1:50" ht="12.75">
      <c r="A20" s="757">
        <v>1</v>
      </c>
      <c r="B20" s="757">
        <v>75018</v>
      </c>
      <c r="C20" s="758" t="s">
        <v>65</v>
      </c>
      <c r="D20" s="758" t="s">
        <v>419</v>
      </c>
      <c r="E20" s="757">
        <v>2006</v>
      </c>
      <c r="F20" s="759">
        <v>823000</v>
      </c>
      <c r="G20" s="759">
        <v>0</v>
      </c>
      <c r="H20" s="760">
        <v>0</v>
      </c>
      <c r="I20" s="761" t="s">
        <v>62</v>
      </c>
      <c r="J20" s="744">
        <f>K20+L20+M20</f>
        <v>523000</v>
      </c>
      <c r="K20" s="713">
        <v>0</v>
      </c>
      <c r="L20" s="713">
        <v>523000</v>
      </c>
      <c r="M20" s="744">
        <f>N20+O20</f>
        <v>0</v>
      </c>
      <c r="N20" s="713">
        <v>0</v>
      </c>
      <c r="O20" s="713">
        <v>0</v>
      </c>
      <c r="P20" s="745"/>
      <c r="Q20" s="745"/>
      <c r="R20" s="745"/>
      <c r="S20" s="745"/>
      <c r="T20" s="745"/>
      <c r="U20" s="745"/>
      <c r="V20" s="745"/>
      <c r="W20" s="745"/>
      <c r="X20" s="745"/>
      <c r="Y20" s="745"/>
      <c r="Z20" s="745"/>
      <c r="AA20" s="745"/>
      <c r="AB20" s="745"/>
      <c r="AC20" s="745"/>
      <c r="AD20" s="745"/>
      <c r="AE20" s="745"/>
      <c r="AF20" s="745"/>
      <c r="AG20" s="745"/>
      <c r="AH20" s="745"/>
      <c r="AI20" s="745"/>
      <c r="AJ20" s="745"/>
      <c r="AK20" s="745"/>
      <c r="AL20" s="745"/>
      <c r="AM20" s="745"/>
      <c r="AN20" s="745"/>
      <c r="AO20" s="745"/>
      <c r="AP20" s="745"/>
      <c r="AQ20" s="745"/>
      <c r="AR20" s="745"/>
      <c r="AS20" s="745"/>
      <c r="AT20" s="745"/>
      <c r="AU20" s="745"/>
      <c r="AV20" s="745"/>
      <c r="AW20" s="745"/>
      <c r="AX20" s="745"/>
    </row>
    <row r="21" spans="1:50" ht="12.75">
      <c r="A21" s="762"/>
      <c r="B21" s="762"/>
      <c r="C21" s="763"/>
      <c r="D21" s="763"/>
      <c r="E21" s="762"/>
      <c r="F21" s="764"/>
      <c r="G21" s="764"/>
      <c r="H21" s="765"/>
      <c r="I21" s="761" t="s">
        <v>63</v>
      </c>
      <c r="J21" s="744">
        <f>K21+L21+M21</f>
        <v>300000</v>
      </c>
      <c r="K21" s="713">
        <v>0</v>
      </c>
      <c r="L21" s="713">
        <v>300000</v>
      </c>
      <c r="M21" s="744">
        <v>0</v>
      </c>
      <c r="N21" s="713">
        <v>0</v>
      </c>
      <c r="O21" s="713">
        <v>0</v>
      </c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745"/>
      <c r="AM21" s="745"/>
      <c r="AN21" s="745"/>
      <c r="AO21" s="745"/>
      <c r="AP21" s="745"/>
      <c r="AQ21" s="745"/>
      <c r="AR21" s="745"/>
      <c r="AS21" s="745"/>
      <c r="AT21" s="745"/>
      <c r="AU21" s="745"/>
      <c r="AV21" s="745"/>
      <c r="AW21" s="745"/>
      <c r="AX21" s="745"/>
    </row>
    <row r="22" spans="1:50" ht="12.75">
      <c r="A22" s="762"/>
      <c r="B22" s="762"/>
      <c r="C22" s="763"/>
      <c r="D22" s="763"/>
      <c r="E22" s="762"/>
      <c r="F22" s="764"/>
      <c r="G22" s="764"/>
      <c r="H22" s="765"/>
      <c r="I22" s="761" t="s">
        <v>64</v>
      </c>
      <c r="J22" s="744">
        <f>K22+L22+M22</f>
        <v>823000</v>
      </c>
      <c r="K22" s="713">
        <f>K20+K21</f>
        <v>0</v>
      </c>
      <c r="L22" s="713">
        <f>L20+L21</f>
        <v>823000</v>
      </c>
      <c r="M22" s="713">
        <f>M20+M21</f>
        <v>0</v>
      </c>
      <c r="N22" s="713">
        <f>N20+N21</f>
        <v>0</v>
      </c>
      <c r="O22" s="713">
        <f>O20+O21</f>
        <v>0</v>
      </c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5"/>
      <c r="AG22" s="745"/>
      <c r="AH22" s="745"/>
      <c r="AI22" s="745"/>
      <c r="AJ22" s="745"/>
      <c r="AK22" s="745"/>
      <c r="AL22" s="745"/>
      <c r="AM22" s="745"/>
      <c r="AN22" s="745"/>
      <c r="AO22" s="745"/>
      <c r="AP22" s="745"/>
      <c r="AQ22" s="745"/>
      <c r="AR22" s="745"/>
      <c r="AS22" s="745"/>
      <c r="AT22" s="745"/>
      <c r="AU22" s="745"/>
      <c r="AV22" s="745"/>
      <c r="AW22" s="745"/>
      <c r="AX22" s="745"/>
    </row>
    <row r="23" spans="1:50" ht="12.75">
      <c r="A23" s="739"/>
      <c r="B23" s="739"/>
      <c r="C23" s="740"/>
      <c r="D23" s="740"/>
      <c r="E23" s="739"/>
      <c r="F23" s="741"/>
      <c r="G23" s="742"/>
      <c r="H23" s="743"/>
      <c r="I23" s="743"/>
      <c r="J23" s="744"/>
      <c r="K23" s="713"/>
      <c r="L23" s="713"/>
      <c r="M23" s="744"/>
      <c r="N23" s="713"/>
      <c r="O23" s="713"/>
      <c r="P23" s="745"/>
      <c r="Q23" s="745"/>
      <c r="R23" s="745"/>
      <c r="S23" s="745"/>
      <c r="T23" s="745"/>
      <c r="U23" s="745"/>
      <c r="V23" s="745"/>
      <c r="W23" s="745"/>
      <c r="X23" s="745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5"/>
      <c r="AK23" s="745"/>
      <c r="AL23" s="745"/>
      <c r="AM23" s="745"/>
      <c r="AN23" s="745"/>
      <c r="AO23" s="745"/>
      <c r="AP23" s="745"/>
      <c r="AQ23" s="745"/>
      <c r="AR23" s="745"/>
      <c r="AS23" s="745"/>
      <c r="AT23" s="745"/>
      <c r="AU23" s="745"/>
      <c r="AV23" s="745"/>
      <c r="AW23" s="745"/>
      <c r="AX23" s="745"/>
    </row>
    <row r="24" spans="1:50" s="753" customFormat="1" ht="12.75">
      <c r="A24" s="746"/>
      <c r="B24" s="746">
        <v>851</v>
      </c>
      <c r="C24" s="747" t="s">
        <v>256</v>
      </c>
      <c r="D24" s="746" t="s">
        <v>418</v>
      </c>
      <c r="E24" s="746" t="s">
        <v>418</v>
      </c>
      <c r="F24" s="748">
        <v>758787</v>
      </c>
      <c r="G24" s="748">
        <v>0</v>
      </c>
      <c r="H24" s="746" t="s">
        <v>418</v>
      </c>
      <c r="I24" s="749" t="s">
        <v>62</v>
      </c>
      <c r="J24" s="750">
        <f>K24+L24+M24</f>
        <v>339746</v>
      </c>
      <c r="K24" s="751">
        <v>0</v>
      </c>
      <c r="L24" s="751">
        <v>339746</v>
      </c>
      <c r="M24" s="751">
        <v>0</v>
      </c>
      <c r="N24" s="751">
        <v>0</v>
      </c>
      <c r="O24" s="751">
        <v>0</v>
      </c>
      <c r="P24" s="752"/>
      <c r="Q24" s="752"/>
      <c r="R24" s="752"/>
      <c r="S24" s="752"/>
      <c r="T24" s="752"/>
      <c r="U24" s="752"/>
      <c r="V24" s="752"/>
      <c r="W24" s="752"/>
      <c r="X24" s="752"/>
      <c r="Y24" s="752"/>
      <c r="Z24" s="752"/>
      <c r="AA24" s="752"/>
      <c r="AB24" s="752"/>
      <c r="AC24" s="752"/>
      <c r="AD24" s="752"/>
      <c r="AE24" s="752"/>
      <c r="AF24" s="752"/>
      <c r="AG24" s="752"/>
      <c r="AH24" s="752"/>
      <c r="AI24" s="752"/>
      <c r="AJ24" s="752"/>
      <c r="AK24" s="752"/>
      <c r="AL24" s="752"/>
      <c r="AM24" s="752"/>
      <c r="AN24" s="752"/>
      <c r="AO24" s="752"/>
      <c r="AP24" s="752"/>
      <c r="AQ24" s="752"/>
      <c r="AR24" s="752"/>
      <c r="AS24" s="752"/>
      <c r="AT24" s="752"/>
      <c r="AU24" s="752"/>
      <c r="AV24" s="752"/>
      <c r="AW24" s="752"/>
      <c r="AX24" s="752"/>
    </row>
    <row r="25" spans="1:50" s="753" customFormat="1" ht="12.75">
      <c r="A25" s="754"/>
      <c r="B25" s="754"/>
      <c r="C25" s="755"/>
      <c r="D25" s="754"/>
      <c r="E25" s="754"/>
      <c r="F25" s="756"/>
      <c r="G25" s="756"/>
      <c r="H25" s="754"/>
      <c r="I25" s="749" t="s">
        <v>63</v>
      </c>
      <c r="J25" s="750">
        <f>K25+L25+M25</f>
        <v>404942</v>
      </c>
      <c r="K25" s="751">
        <f>K29</f>
        <v>363026</v>
      </c>
      <c r="L25" s="751">
        <f>L29</f>
        <v>41916</v>
      </c>
      <c r="M25" s="751">
        <f>M29</f>
        <v>0</v>
      </c>
      <c r="N25" s="751">
        <f>N29</f>
        <v>0</v>
      </c>
      <c r="O25" s="751">
        <f>O29</f>
        <v>0</v>
      </c>
      <c r="P25" s="752"/>
      <c r="Q25" s="752"/>
      <c r="R25" s="752"/>
      <c r="S25" s="752"/>
      <c r="T25" s="752"/>
      <c r="U25" s="752"/>
      <c r="V25" s="752"/>
      <c r="W25" s="752"/>
      <c r="X25" s="752"/>
      <c r="Y25" s="752"/>
      <c r="Z25" s="752"/>
      <c r="AA25" s="752"/>
      <c r="AB25" s="752"/>
      <c r="AC25" s="752"/>
      <c r="AD25" s="752"/>
      <c r="AE25" s="752"/>
      <c r="AF25" s="752"/>
      <c r="AG25" s="752"/>
      <c r="AH25" s="752"/>
      <c r="AI25" s="752"/>
      <c r="AJ25" s="752"/>
      <c r="AK25" s="752"/>
      <c r="AL25" s="752"/>
      <c r="AM25" s="752"/>
      <c r="AN25" s="752"/>
      <c r="AO25" s="752"/>
      <c r="AP25" s="752"/>
      <c r="AQ25" s="752"/>
      <c r="AR25" s="752"/>
      <c r="AS25" s="752"/>
      <c r="AT25" s="752"/>
      <c r="AU25" s="752"/>
      <c r="AV25" s="752"/>
      <c r="AW25" s="752"/>
      <c r="AX25" s="752"/>
    </row>
    <row r="26" spans="1:50" s="753" customFormat="1" ht="12.75">
      <c r="A26" s="754"/>
      <c r="B26" s="754"/>
      <c r="C26" s="755"/>
      <c r="D26" s="754"/>
      <c r="E26" s="754"/>
      <c r="F26" s="756"/>
      <c r="G26" s="756"/>
      <c r="H26" s="754"/>
      <c r="I26" s="749" t="s">
        <v>64</v>
      </c>
      <c r="J26" s="750">
        <f>K26+L26+M26</f>
        <v>744688</v>
      </c>
      <c r="K26" s="751">
        <f>K24+K25</f>
        <v>363026</v>
      </c>
      <c r="L26" s="751">
        <f>L24+L25</f>
        <v>381662</v>
      </c>
      <c r="M26" s="751">
        <f>M24+M25</f>
        <v>0</v>
      </c>
      <c r="N26" s="751">
        <f>N24+N25</f>
        <v>0</v>
      </c>
      <c r="O26" s="751">
        <f>O24+O25</f>
        <v>0</v>
      </c>
      <c r="P26" s="752"/>
      <c r="Q26" s="752"/>
      <c r="R26" s="752"/>
      <c r="S26" s="752"/>
      <c r="T26" s="752"/>
      <c r="U26" s="752"/>
      <c r="V26" s="752"/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2"/>
      <c r="AH26" s="752"/>
      <c r="AI26" s="752"/>
      <c r="AJ26" s="752"/>
      <c r="AK26" s="752"/>
      <c r="AL26" s="752"/>
      <c r="AM26" s="752"/>
      <c r="AN26" s="752"/>
      <c r="AO26" s="752"/>
      <c r="AP26" s="752"/>
      <c r="AQ26" s="752"/>
      <c r="AR26" s="752"/>
      <c r="AS26" s="752"/>
      <c r="AT26" s="752"/>
      <c r="AU26" s="752"/>
      <c r="AV26" s="752"/>
      <c r="AW26" s="752"/>
      <c r="AX26" s="752"/>
    </row>
    <row r="27" spans="1:50" ht="12.75">
      <c r="A27" s="739"/>
      <c r="B27" s="739"/>
      <c r="C27" s="740"/>
      <c r="D27" s="740"/>
      <c r="E27" s="739"/>
      <c r="F27" s="741"/>
      <c r="G27" s="742"/>
      <c r="H27" s="743"/>
      <c r="I27" s="743"/>
      <c r="J27" s="744"/>
      <c r="K27" s="713"/>
      <c r="L27" s="713"/>
      <c r="M27" s="744"/>
      <c r="N27" s="713"/>
      <c r="O27" s="713"/>
      <c r="P27" s="745"/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745"/>
      <c r="AK27" s="745"/>
      <c r="AL27" s="745"/>
      <c r="AM27" s="745"/>
      <c r="AN27" s="745"/>
      <c r="AO27" s="745"/>
      <c r="AP27" s="745"/>
      <c r="AQ27" s="745"/>
      <c r="AR27" s="745"/>
      <c r="AS27" s="745"/>
      <c r="AT27" s="745"/>
      <c r="AU27" s="745"/>
      <c r="AV27" s="745"/>
      <c r="AW27" s="745"/>
      <c r="AX27" s="745"/>
    </row>
    <row r="28" spans="1:50" ht="12.75">
      <c r="A28" s="757">
        <v>2</v>
      </c>
      <c r="B28" s="757">
        <v>85117</v>
      </c>
      <c r="C28" s="758" t="s">
        <v>66</v>
      </c>
      <c r="D28" s="758" t="s">
        <v>67</v>
      </c>
      <c r="E28" s="757">
        <v>2006</v>
      </c>
      <c r="F28" s="759">
        <v>419041</v>
      </c>
      <c r="G28" s="759">
        <v>0</v>
      </c>
      <c r="H28" s="760">
        <v>0</v>
      </c>
      <c r="I28" s="761" t="s">
        <v>62</v>
      </c>
      <c r="J28" s="744">
        <f>K28+L28+M28</f>
        <v>0</v>
      </c>
      <c r="K28" s="713">
        <v>0</v>
      </c>
      <c r="L28" s="713">
        <v>0</v>
      </c>
      <c r="M28" s="744">
        <f>N28+O28</f>
        <v>0</v>
      </c>
      <c r="N28" s="713">
        <v>0</v>
      </c>
      <c r="O28" s="713">
        <v>0</v>
      </c>
      <c r="P28" s="745"/>
      <c r="Q28" s="745"/>
      <c r="R28" s="745"/>
      <c r="S28" s="745"/>
      <c r="T28" s="745"/>
      <c r="U28" s="745"/>
      <c r="V28" s="745"/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745"/>
      <c r="AM28" s="745"/>
      <c r="AN28" s="745"/>
      <c r="AO28" s="745"/>
      <c r="AP28" s="745"/>
      <c r="AQ28" s="745"/>
      <c r="AR28" s="745"/>
      <c r="AS28" s="745"/>
      <c r="AT28" s="745"/>
      <c r="AU28" s="745"/>
      <c r="AV28" s="745"/>
      <c r="AW28" s="745"/>
      <c r="AX28" s="745"/>
    </row>
    <row r="29" spans="1:50" ht="12.75">
      <c r="A29" s="762"/>
      <c r="B29" s="762"/>
      <c r="C29" s="763"/>
      <c r="D29" s="763"/>
      <c r="E29" s="762"/>
      <c r="F29" s="764"/>
      <c r="G29" s="764"/>
      <c r="H29" s="765"/>
      <c r="I29" s="761" t="s">
        <v>63</v>
      </c>
      <c r="J29" s="744">
        <f>K29+L29+M29</f>
        <v>404942</v>
      </c>
      <c r="K29" s="713">
        <v>363026</v>
      </c>
      <c r="L29" s="713">
        <v>41916</v>
      </c>
      <c r="M29" s="744">
        <v>0</v>
      </c>
      <c r="N29" s="713">
        <v>0</v>
      </c>
      <c r="O29" s="713">
        <v>0</v>
      </c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  <c r="AP29" s="745"/>
      <c r="AQ29" s="745"/>
      <c r="AR29" s="745"/>
      <c r="AS29" s="745"/>
      <c r="AT29" s="745"/>
      <c r="AU29" s="745"/>
      <c r="AV29" s="745"/>
      <c r="AW29" s="745"/>
      <c r="AX29" s="745"/>
    </row>
    <row r="30" spans="1:50" ht="12.75">
      <c r="A30" s="762"/>
      <c r="B30" s="762"/>
      <c r="C30" s="763"/>
      <c r="D30" s="763"/>
      <c r="E30" s="762"/>
      <c r="F30" s="764"/>
      <c r="G30" s="764"/>
      <c r="H30" s="765"/>
      <c r="I30" s="761" t="s">
        <v>64</v>
      </c>
      <c r="J30" s="744">
        <f>K30+L30+M30</f>
        <v>404942</v>
      </c>
      <c r="K30" s="713">
        <f>K28+K29</f>
        <v>363026</v>
      </c>
      <c r="L30" s="713">
        <f>L28+L29</f>
        <v>41916</v>
      </c>
      <c r="M30" s="713">
        <f>M28+M29</f>
        <v>0</v>
      </c>
      <c r="N30" s="713">
        <f>N28+N29</f>
        <v>0</v>
      </c>
      <c r="O30" s="713">
        <f>O28+O29</f>
        <v>0</v>
      </c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  <c r="AT30" s="745"/>
      <c r="AU30" s="745"/>
      <c r="AV30" s="745"/>
      <c r="AW30" s="745"/>
      <c r="AX30" s="745"/>
    </row>
    <row r="31" spans="1:50" ht="12.75">
      <c r="A31" s="739"/>
      <c r="B31" s="739"/>
      <c r="C31" s="740"/>
      <c r="D31" s="740"/>
      <c r="E31" s="739"/>
      <c r="F31" s="741"/>
      <c r="G31" s="742"/>
      <c r="H31" s="743"/>
      <c r="I31" s="743"/>
      <c r="J31" s="744"/>
      <c r="K31" s="713"/>
      <c r="L31" s="713"/>
      <c r="M31" s="744"/>
      <c r="N31" s="713"/>
      <c r="O31" s="713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745"/>
      <c r="AF31" s="745"/>
      <c r="AG31" s="745"/>
      <c r="AH31" s="745"/>
      <c r="AI31" s="745"/>
      <c r="AJ31" s="745"/>
      <c r="AK31" s="745"/>
      <c r="AL31" s="745"/>
      <c r="AM31" s="745"/>
      <c r="AN31" s="745"/>
      <c r="AO31" s="745"/>
      <c r="AP31" s="745"/>
      <c r="AQ31" s="745"/>
      <c r="AR31" s="745"/>
      <c r="AS31" s="745"/>
      <c r="AT31" s="745"/>
      <c r="AU31" s="745"/>
      <c r="AV31" s="745"/>
      <c r="AW31" s="745"/>
      <c r="AX31" s="745"/>
    </row>
    <row r="32" spans="1:50" s="773" customFormat="1" ht="12.75" customHeight="1">
      <c r="A32" s="766" t="s">
        <v>68</v>
      </c>
      <c r="B32" s="767"/>
      <c r="C32" s="768" t="s">
        <v>459</v>
      </c>
      <c r="D32" s="746" t="s">
        <v>418</v>
      </c>
      <c r="E32" s="769" t="s">
        <v>418</v>
      </c>
      <c r="F32" s="770">
        <v>134939272</v>
      </c>
      <c r="G32" s="770">
        <v>78574317</v>
      </c>
      <c r="H32" s="770" t="s">
        <v>418</v>
      </c>
      <c r="I32" s="749" t="s">
        <v>62</v>
      </c>
      <c r="J32" s="750">
        <f>K32+L32+M32</f>
        <v>13813731</v>
      </c>
      <c r="K32" s="771">
        <v>5845958</v>
      </c>
      <c r="L32" s="771">
        <v>7967773</v>
      </c>
      <c r="M32" s="771">
        <v>0</v>
      </c>
      <c r="N32" s="771">
        <v>0</v>
      </c>
      <c r="O32" s="771">
        <v>0</v>
      </c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772"/>
      <c r="AN32" s="772"/>
      <c r="AO32" s="772"/>
      <c r="AP32" s="772"/>
      <c r="AQ32" s="772"/>
      <c r="AR32" s="772"/>
      <c r="AS32" s="772"/>
      <c r="AT32" s="772"/>
      <c r="AU32" s="772"/>
      <c r="AV32" s="772"/>
      <c r="AW32" s="772"/>
      <c r="AX32" s="772"/>
    </row>
    <row r="33" spans="1:50" s="773" customFormat="1" ht="12.75" customHeight="1">
      <c r="A33" s="774"/>
      <c r="B33" s="775"/>
      <c r="C33" s="776"/>
      <c r="D33" s="754"/>
      <c r="E33" s="777"/>
      <c r="F33" s="778"/>
      <c r="G33" s="778"/>
      <c r="H33" s="778"/>
      <c r="I33" s="749" t="s">
        <v>63</v>
      </c>
      <c r="J33" s="750">
        <f>K33+L33+M33</f>
        <v>704942</v>
      </c>
      <c r="K33" s="771">
        <f>K25+K17</f>
        <v>363026</v>
      </c>
      <c r="L33" s="771">
        <f>L25+L17</f>
        <v>341916</v>
      </c>
      <c r="M33" s="771">
        <f>M25+M17</f>
        <v>0</v>
      </c>
      <c r="N33" s="771">
        <f>N25+N17</f>
        <v>0</v>
      </c>
      <c r="O33" s="771">
        <f>O25+O17</f>
        <v>0</v>
      </c>
      <c r="P33" s="772"/>
      <c r="Q33" s="772"/>
      <c r="R33" s="772"/>
      <c r="S33" s="772"/>
      <c r="T33" s="772"/>
      <c r="U33" s="772"/>
      <c r="V33" s="772"/>
      <c r="W33" s="772"/>
      <c r="X33" s="772"/>
      <c r="Y33" s="772"/>
      <c r="Z33" s="772"/>
      <c r="AA33" s="772"/>
      <c r="AB33" s="772"/>
      <c r="AC33" s="772"/>
      <c r="AD33" s="772"/>
      <c r="AE33" s="772"/>
      <c r="AF33" s="772"/>
      <c r="AG33" s="772"/>
      <c r="AH33" s="772"/>
      <c r="AI33" s="772"/>
      <c r="AJ33" s="772"/>
      <c r="AK33" s="772"/>
      <c r="AL33" s="772"/>
      <c r="AM33" s="772"/>
      <c r="AN33" s="772"/>
      <c r="AO33" s="772"/>
      <c r="AP33" s="772"/>
      <c r="AQ33" s="772"/>
      <c r="AR33" s="772"/>
      <c r="AS33" s="772"/>
      <c r="AT33" s="772"/>
      <c r="AU33" s="772"/>
      <c r="AV33" s="772"/>
      <c r="AW33" s="772"/>
      <c r="AX33" s="772"/>
    </row>
    <row r="34" spans="1:50" s="773" customFormat="1" ht="12.75" customHeight="1">
      <c r="A34" s="774"/>
      <c r="B34" s="775"/>
      <c r="C34" s="776"/>
      <c r="D34" s="754"/>
      <c r="E34" s="777"/>
      <c r="F34" s="778"/>
      <c r="G34" s="778"/>
      <c r="H34" s="778"/>
      <c r="I34" s="749" t="s">
        <v>64</v>
      </c>
      <c r="J34" s="750">
        <f>K34+L34+M34</f>
        <v>14518673</v>
      </c>
      <c r="K34" s="771">
        <f>K32+K33</f>
        <v>6208984</v>
      </c>
      <c r="L34" s="771">
        <f>L32+L33</f>
        <v>8309689</v>
      </c>
      <c r="M34" s="771">
        <f>M32+M33</f>
        <v>0</v>
      </c>
      <c r="N34" s="771">
        <f>N32+N33</f>
        <v>0</v>
      </c>
      <c r="O34" s="771">
        <f>O32+O33</f>
        <v>0</v>
      </c>
      <c r="P34" s="772"/>
      <c r="Q34" s="772"/>
      <c r="R34" s="772"/>
      <c r="S34" s="772"/>
      <c r="T34" s="772"/>
      <c r="U34" s="772"/>
      <c r="V34" s="772"/>
      <c r="W34" s="772"/>
      <c r="X34" s="772"/>
      <c r="Y34" s="772"/>
      <c r="Z34" s="772"/>
      <c r="AA34" s="772"/>
      <c r="AB34" s="772"/>
      <c r="AC34" s="772"/>
      <c r="AD34" s="772"/>
      <c r="AE34" s="772"/>
      <c r="AF34" s="772"/>
      <c r="AG34" s="772"/>
      <c r="AH34" s="772"/>
      <c r="AI34" s="772"/>
      <c r="AJ34" s="772"/>
      <c r="AK34" s="772"/>
      <c r="AL34" s="772"/>
      <c r="AM34" s="772"/>
      <c r="AN34" s="772"/>
      <c r="AO34" s="772"/>
      <c r="AP34" s="772"/>
      <c r="AQ34" s="772"/>
      <c r="AR34" s="772"/>
      <c r="AS34" s="772"/>
      <c r="AT34" s="772"/>
      <c r="AU34" s="772"/>
      <c r="AV34" s="772"/>
      <c r="AW34" s="772"/>
      <c r="AX34" s="772"/>
    </row>
    <row r="35" spans="1:50" s="789" customFormat="1" ht="14.25">
      <c r="A35" s="779"/>
      <c r="B35" s="780"/>
      <c r="C35" s="781"/>
      <c r="D35" s="782"/>
      <c r="E35" s="783"/>
      <c r="F35" s="784"/>
      <c r="G35" s="784"/>
      <c r="H35" s="784"/>
      <c r="I35" s="785" t="s">
        <v>69</v>
      </c>
      <c r="J35" s="786"/>
      <c r="K35" s="787"/>
      <c r="L35" s="787"/>
      <c r="M35" s="786"/>
      <c r="N35" s="787"/>
      <c r="O35" s="787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  <c r="AM35" s="788"/>
      <c r="AN35" s="788"/>
      <c r="AO35" s="788"/>
      <c r="AP35" s="788"/>
      <c r="AQ35" s="788"/>
      <c r="AR35" s="788"/>
      <c r="AS35" s="788"/>
      <c r="AT35" s="788"/>
      <c r="AU35" s="788"/>
      <c r="AV35" s="788"/>
      <c r="AW35" s="788"/>
      <c r="AX35" s="788"/>
    </row>
    <row r="36" spans="1:50" s="798" customFormat="1" ht="9.75" customHeight="1">
      <c r="A36" s="790"/>
      <c r="B36" s="791"/>
      <c r="C36" s="792"/>
      <c r="D36" s="792"/>
      <c r="E36" s="791"/>
      <c r="F36" s="791"/>
      <c r="G36" s="793"/>
      <c r="H36" s="791"/>
      <c r="I36" s="791"/>
      <c r="J36" s="794"/>
      <c r="K36" s="793"/>
      <c r="L36" s="793"/>
      <c r="M36" s="794"/>
      <c r="N36" s="795"/>
      <c r="O36" s="796"/>
      <c r="P36" s="795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7"/>
      <c r="AR36" s="797"/>
      <c r="AS36" s="797"/>
      <c r="AT36" s="797"/>
      <c r="AU36" s="797"/>
      <c r="AV36" s="797"/>
      <c r="AW36" s="797"/>
      <c r="AX36" s="797"/>
    </row>
    <row r="37" spans="1:50" s="728" customFormat="1" ht="15.75">
      <c r="A37" s="799" t="s">
        <v>70</v>
      </c>
      <c r="B37" s="720"/>
      <c r="C37" s="721"/>
      <c r="D37" s="722"/>
      <c r="E37" s="720"/>
      <c r="F37" s="723"/>
      <c r="G37" s="723"/>
      <c r="H37" s="723"/>
      <c r="I37" s="724"/>
      <c r="J37" s="800"/>
      <c r="K37" s="726"/>
      <c r="L37" s="726"/>
      <c r="M37" s="800"/>
      <c r="N37" s="726"/>
      <c r="O37" s="801"/>
      <c r="P37" s="802"/>
      <c r="Q37" s="803"/>
      <c r="R37" s="803"/>
      <c r="S37" s="803"/>
      <c r="T37" s="803"/>
      <c r="U37" s="803"/>
      <c r="V37" s="803"/>
      <c r="W37" s="803"/>
      <c r="X37" s="803"/>
      <c r="Y37" s="803"/>
      <c r="Z37" s="803"/>
      <c r="AA37" s="803"/>
      <c r="AB37" s="803"/>
      <c r="AC37" s="803"/>
      <c r="AD37" s="803"/>
      <c r="AE37" s="803"/>
      <c r="AF37" s="803"/>
      <c r="AG37" s="803"/>
      <c r="AH37" s="803"/>
      <c r="AI37" s="803"/>
      <c r="AJ37" s="803"/>
      <c r="AK37" s="803"/>
      <c r="AL37" s="803"/>
      <c r="AM37" s="803"/>
      <c r="AN37" s="803"/>
      <c r="AO37" s="803"/>
      <c r="AP37" s="803"/>
      <c r="AQ37" s="803"/>
      <c r="AR37" s="803"/>
      <c r="AS37" s="803"/>
      <c r="AT37" s="803"/>
      <c r="AU37" s="803"/>
      <c r="AV37" s="803"/>
      <c r="AW37" s="803"/>
      <c r="AX37" s="803"/>
    </row>
    <row r="38" spans="1:50" s="728" customFormat="1" ht="9.75" customHeight="1">
      <c r="A38" s="804"/>
      <c r="B38" s="805"/>
      <c r="C38" s="806"/>
      <c r="D38" s="807"/>
      <c r="E38" s="805"/>
      <c r="F38" s="808"/>
      <c r="G38" s="808"/>
      <c r="H38" s="808"/>
      <c r="I38" s="809"/>
      <c r="J38" s="810"/>
      <c r="K38" s="811"/>
      <c r="L38" s="811"/>
      <c r="M38" s="810"/>
      <c r="N38" s="811"/>
      <c r="O38" s="812"/>
      <c r="P38" s="81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803"/>
      <c r="AM38" s="803"/>
      <c r="AN38" s="803"/>
      <c r="AO38" s="803"/>
      <c r="AP38" s="803"/>
      <c r="AQ38" s="803"/>
      <c r="AR38" s="803"/>
      <c r="AS38" s="803"/>
      <c r="AT38" s="803"/>
      <c r="AU38" s="803"/>
      <c r="AV38" s="803"/>
      <c r="AW38" s="803"/>
      <c r="AX38" s="803"/>
    </row>
    <row r="39" spans="1:50" s="820" customFormat="1" ht="12.75">
      <c r="A39" s="766" t="s">
        <v>71</v>
      </c>
      <c r="B39" s="767"/>
      <c r="C39" s="747" t="s">
        <v>72</v>
      </c>
      <c r="D39" s="746" t="s">
        <v>418</v>
      </c>
      <c r="E39" s="769" t="s">
        <v>418</v>
      </c>
      <c r="F39" s="748">
        <v>372002534</v>
      </c>
      <c r="G39" s="748">
        <v>143352730</v>
      </c>
      <c r="H39" s="814" t="s">
        <v>418</v>
      </c>
      <c r="I39" s="815" t="s">
        <v>62</v>
      </c>
      <c r="J39" s="816">
        <f>K39+L39+M39</f>
        <v>141938853</v>
      </c>
      <c r="K39" s="817">
        <v>0</v>
      </c>
      <c r="L39" s="817">
        <v>141938853</v>
      </c>
      <c r="M39" s="816">
        <f>N39+O39</f>
        <v>0</v>
      </c>
      <c r="N39" s="817">
        <v>0</v>
      </c>
      <c r="O39" s="817">
        <v>0</v>
      </c>
      <c r="P39" s="818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819"/>
      <c r="AK39" s="819"/>
      <c r="AL39" s="819"/>
      <c r="AM39" s="819"/>
      <c r="AN39" s="819"/>
      <c r="AO39" s="819"/>
      <c r="AP39" s="819"/>
      <c r="AQ39" s="819"/>
      <c r="AR39" s="819"/>
      <c r="AS39" s="819"/>
      <c r="AT39" s="819"/>
      <c r="AU39" s="819"/>
      <c r="AV39" s="819"/>
      <c r="AW39" s="819"/>
      <c r="AX39" s="819"/>
    </row>
    <row r="40" spans="1:50" s="820" customFormat="1" ht="12.75">
      <c r="A40" s="774"/>
      <c r="B40" s="775"/>
      <c r="C40" s="755"/>
      <c r="D40" s="754"/>
      <c r="E40" s="777"/>
      <c r="F40" s="756"/>
      <c r="G40" s="756"/>
      <c r="H40" s="821"/>
      <c r="I40" s="749" t="s">
        <v>63</v>
      </c>
      <c r="J40" s="750">
        <f>K40+L40+M40</f>
        <v>-252499</v>
      </c>
      <c r="K40" s="817">
        <v>0</v>
      </c>
      <c r="L40" s="817">
        <v>-252499</v>
      </c>
      <c r="M40" s="816">
        <v>0</v>
      </c>
      <c r="N40" s="817">
        <v>0</v>
      </c>
      <c r="O40" s="817">
        <v>0</v>
      </c>
      <c r="P40" s="818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19"/>
      <c r="AP40" s="819"/>
      <c r="AQ40" s="819"/>
      <c r="AR40" s="819"/>
      <c r="AS40" s="819"/>
      <c r="AT40" s="819"/>
      <c r="AU40" s="819"/>
      <c r="AV40" s="819"/>
      <c r="AW40" s="819"/>
      <c r="AX40" s="819"/>
    </row>
    <row r="41" spans="1:50" s="820" customFormat="1" ht="12.75">
      <c r="A41" s="774"/>
      <c r="B41" s="775"/>
      <c r="C41" s="755"/>
      <c r="D41" s="754"/>
      <c r="E41" s="777"/>
      <c r="F41" s="756"/>
      <c r="G41" s="756"/>
      <c r="H41" s="821"/>
      <c r="I41" s="749" t="s">
        <v>64</v>
      </c>
      <c r="J41" s="750">
        <f>K41+L41+M41</f>
        <v>141686354</v>
      </c>
      <c r="K41" s="751">
        <f>K39+K40</f>
        <v>0</v>
      </c>
      <c r="L41" s="751">
        <f>L39+L40</f>
        <v>141686354</v>
      </c>
      <c r="M41" s="751">
        <f>M39+M40</f>
        <v>0</v>
      </c>
      <c r="N41" s="751">
        <f>N39+N40</f>
        <v>0</v>
      </c>
      <c r="O41" s="751">
        <f>O39+O40</f>
        <v>0</v>
      </c>
      <c r="P41" s="818"/>
      <c r="Q41" s="819"/>
      <c r="R41" s="819"/>
      <c r="S41" s="819"/>
      <c r="T41" s="819"/>
      <c r="U41" s="819"/>
      <c r="V41" s="819"/>
      <c r="W41" s="819"/>
      <c r="X41" s="819"/>
      <c r="Y41" s="819"/>
      <c r="Z41" s="819"/>
      <c r="AA41" s="819"/>
      <c r="AB41" s="819"/>
      <c r="AC41" s="819"/>
      <c r="AD41" s="819"/>
      <c r="AE41" s="819"/>
      <c r="AF41" s="819"/>
      <c r="AG41" s="819"/>
      <c r="AH41" s="819"/>
      <c r="AI41" s="819"/>
      <c r="AJ41" s="819"/>
      <c r="AK41" s="819"/>
      <c r="AL41" s="819"/>
      <c r="AM41" s="819"/>
      <c r="AN41" s="819"/>
      <c r="AO41" s="819"/>
      <c r="AP41" s="819"/>
      <c r="AQ41" s="819"/>
      <c r="AR41" s="819"/>
      <c r="AS41" s="819"/>
      <c r="AT41" s="819"/>
      <c r="AU41" s="819"/>
      <c r="AV41" s="819"/>
      <c r="AW41" s="819"/>
      <c r="AX41" s="819"/>
    </row>
    <row r="42" spans="1:50" ht="12.75">
      <c r="A42" s="822"/>
      <c r="B42" s="822"/>
      <c r="C42" s="823"/>
      <c r="D42" s="823"/>
      <c r="E42" s="822"/>
      <c r="F42" s="744"/>
      <c r="G42" s="744"/>
      <c r="H42" s="824"/>
      <c r="I42" s="825"/>
      <c r="J42" s="786"/>
      <c r="K42" s="826"/>
      <c r="L42" s="826"/>
      <c r="M42" s="786"/>
      <c r="N42" s="826"/>
      <c r="O42" s="751"/>
      <c r="P42" s="745"/>
      <c r="Q42" s="745"/>
      <c r="R42" s="745"/>
      <c r="S42" s="745"/>
      <c r="T42" s="745"/>
      <c r="U42" s="745"/>
      <c r="V42" s="745"/>
      <c r="W42" s="745"/>
      <c r="X42" s="745"/>
      <c r="Y42" s="745"/>
      <c r="Z42" s="745"/>
      <c r="AA42" s="745"/>
      <c r="AB42" s="745"/>
      <c r="AC42" s="745"/>
      <c r="AD42" s="745"/>
      <c r="AE42" s="745"/>
      <c r="AF42" s="745"/>
      <c r="AG42" s="745"/>
      <c r="AH42" s="745"/>
      <c r="AI42" s="745"/>
      <c r="AJ42" s="745"/>
      <c r="AK42" s="745"/>
      <c r="AL42" s="745"/>
      <c r="AM42" s="745"/>
      <c r="AN42" s="745"/>
      <c r="AO42" s="745"/>
      <c r="AP42" s="745"/>
      <c r="AQ42" s="745"/>
      <c r="AR42" s="745"/>
      <c r="AS42" s="745"/>
      <c r="AT42" s="745"/>
      <c r="AU42" s="745"/>
      <c r="AV42" s="745"/>
      <c r="AW42" s="745"/>
      <c r="AX42" s="745"/>
    </row>
    <row r="43" spans="1:50" ht="9.75" customHeight="1">
      <c r="A43" s="827"/>
      <c r="B43" s="828"/>
      <c r="C43" s="829"/>
      <c r="D43" s="829"/>
      <c r="E43" s="828"/>
      <c r="F43" s="828"/>
      <c r="G43" s="830"/>
      <c r="H43" s="828"/>
      <c r="I43" s="828"/>
      <c r="J43" s="831"/>
      <c r="K43" s="832"/>
      <c r="L43" s="832"/>
      <c r="M43" s="831"/>
      <c r="N43" s="833"/>
      <c r="O43" s="834"/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5"/>
      <c r="AB43" s="745"/>
      <c r="AC43" s="745"/>
      <c r="AD43" s="745"/>
      <c r="AE43" s="745"/>
      <c r="AF43" s="745"/>
      <c r="AG43" s="745"/>
      <c r="AH43" s="745"/>
      <c r="AI43" s="745"/>
      <c r="AJ43" s="745"/>
      <c r="AK43" s="745"/>
      <c r="AL43" s="745"/>
      <c r="AM43" s="745"/>
      <c r="AN43" s="745"/>
      <c r="AO43" s="745"/>
      <c r="AP43" s="745"/>
      <c r="AQ43" s="745"/>
      <c r="AR43" s="745"/>
      <c r="AS43" s="745"/>
      <c r="AT43" s="745"/>
      <c r="AU43" s="745"/>
      <c r="AV43" s="745"/>
      <c r="AW43" s="745"/>
      <c r="AX43" s="745"/>
    </row>
    <row r="44" spans="1:50" s="728" customFormat="1" ht="15.75">
      <c r="A44" s="799" t="s">
        <v>73</v>
      </c>
      <c r="B44" s="720"/>
      <c r="C44" s="721"/>
      <c r="D44" s="722"/>
      <c r="E44" s="720"/>
      <c r="F44" s="723"/>
      <c r="G44" s="723"/>
      <c r="H44" s="723"/>
      <c r="I44" s="724"/>
      <c r="J44" s="835"/>
      <c r="K44" s="726"/>
      <c r="L44" s="726"/>
      <c r="M44" s="835"/>
      <c r="N44" s="726"/>
      <c r="O44" s="801"/>
      <c r="P44" s="802"/>
      <c r="Q44" s="803"/>
      <c r="R44" s="803"/>
      <c r="S44" s="803"/>
      <c r="T44" s="803"/>
      <c r="U44" s="803"/>
      <c r="V44" s="803"/>
      <c r="W44" s="803"/>
      <c r="X44" s="803"/>
      <c r="Y44" s="803"/>
      <c r="Z44" s="803"/>
      <c r="AA44" s="803"/>
      <c r="AB44" s="803"/>
      <c r="AC44" s="803"/>
      <c r="AD44" s="803"/>
      <c r="AE44" s="803"/>
      <c r="AF44" s="803"/>
      <c r="AG44" s="803"/>
      <c r="AH44" s="803"/>
      <c r="AI44" s="803"/>
      <c r="AJ44" s="803"/>
      <c r="AK44" s="803"/>
      <c r="AL44" s="803"/>
      <c r="AM44" s="803"/>
      <c r="AN44" s="803"/>
      <c r="AO44" s="803"/>
      <c r="AP44" s="803"/>
      <c r="AQ44" s="803"/>
      <c r="AR44" s="803"/>
      <c r="AS44" s="803"/>
      <c r="AT44" s="803"/>
      <c r="AU44" s="803"/>
      <c r="AV44" s="803"/>
      <c r="AW44" s="803"/>
      <c r="AX44" s="803"/>
    </row>
    <row r="45" spans="1:50" s="728" customFormat="1" ht="9.75" customHeight="1">
      <c r="A45" s="799"/>
      <c r="B45" s="720"/>
      <c r="C45" s="721"/>
      <c r="D45" s="722"/>
      <c r="E45" s="720"/>
      <c r="F45" s="723"/>
      <c r="G45" s="723"/>
      <c r="H45" s="723"/>
      <c r="I45" s="724"/>
      <c r="J45" s="836"/>
      <c r="K45" s="811"/>
      <c r="L45" s="811"/>
      <c r="M45" s="836"/>
      <c r="N45" s="811"/>
      <c r="O45" s="801"/>
      <c r="P45" s="802"/>
      <c r="Q45" s="803"/>
      <c r="R45" s="803"/>
      <c r="S45" s="803"/>
      <c r="T45" s="803"/>
      <c r="U45" s="803"/>
      <c r="V45" s="803"/>
      <c r="W45" s="803"/>
      <c r="X45" s="803"/>
      <c r="Y45" s="803"/>
      <c r="Z45" s="803"/>
      <c r="AA45" s="803"/>
      <c r="AB45" s="803"/>
      <c r="AC45" s="803"/>
      <c r="AD45" s="803"/>
      <c r="AE45" s="803"/>
      <c r="AF45" s="803"/>
      <c r="AG45" s="803"/>
      <c r="AH45" s="803"/>
      <c r="AI45" s="803"/>
      <c r="AJ45" s="803"/>
      <c r="AK45" s="803"/>
      <c r="AL45" s="803"/>
      <c r="AM45" s="803"/>
      <c r="AN45" s="803"/>
      <c r="AO45" s="803"/>
      <c r="AP45" s="803"/>
      <c r="AQ45" s="803"/>
      <c r="AR45" s="803"/>
      <c r="AS45" s="803"/>
      <c r="AT45" s="803"/>
      <c r="AU45" s="803"/>
      <c r="AV45" s="803"/>
      <c r="AW45" s="803"/>
      <c r="AX45" s="803"/>
    </row>
    <row r="46" spans="1:50" s="820" customFormat="1" ht="12.75">
      <c r="A46" s="766" t="s">
        <v>74</v>
      </c>
      <c r="B46" s="767"/>
      <c r="C46" s="747" t="s">
        <v>75</v>
      </c>
      <c r="D46" s="746" t="s">
        <v>418</v>
      </c>
      <c r="E46" s="769" t="s">
        <v>418</v>
      </c>
      <c r="F46" s="748">
        <v>75723728</v>
      </c>
      <c r="G46" s="748">
        <v>36651743</v>
      </c>
      <c r="H46" s="814" t="s">
        <v>418</v>
      </c>
      <c r="I46" s="749" t="s">
        <v>62</v>
      </c>
      <c r="J46" s="816">
        <f>K46+L46+M46</f>
        <v>33631283</v>
      </c>
      <c r="K46" s="817">
        <v>2263215</v>
      </c>
      <c r="L46" s="817">
        <v>12787888</v>
      </c>
      <c r="M46" s="816">
        <v>18580180</v>
      </c>
      <c r="N46" s="817">
        <v>18580180</v>
      </c>
      <c r="O46" s="751">
        <v>0</v>
      </c>
      <c r="P46" s="818"/>
      <c r="Q46" s="819"/>
      <c r="R46" s="819"/>
      <c r="S46" s="819"/>
      <c r="T46" s="819"/>
      <c r="U46" s="819"/>
      <c r="V46" s="819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19"/>
      <c r="AJ46" s="819"/>
      <c r="AK46" s="819"/>
      <c r="AL46" s="819"/>
      <c r="AM46" s="819"/>
      <c r="AN46" s="819"/>
      <c r="AO46" s="819"/>
      <c r="AP46" s="819"/>
      <c r="AQ46" s="819"/>
      <c r="AR46" s="819"/>
      <c r="AS46" s="819"/>
      <c r="AT46" s="819"/>
      <c r="AU46" s="819"/>
      <c r="AV46" s="819"/>
      <c r="AW46" s="819"/>
      <c r="AX46" s="819"/>
    </row>
    <row r="47" spans="1:50" s="820" customFormat="1" ht="12.75">
      <c r="A47" s="774"/>
      <c r="B47" s="775"/>
      <c r="C47" s="755"/>
      <c r="D47" s="754"/>
      <c r="E47" s="777"/>
      <c r="F47" s="756"/>
      <c r="G47" s="756"/>
      <c r="H47" s="821"/>
      <c r="I47" s="749" t="s">
        <v>63</v>
      </c>
      <c r="J47" s="750">
        <f>K47+L47+M47</f>
        <v>90707</v>
      </c>
      <c r="K47" s="817">
        <v>90707</v>
      </c>
      <c r="L47" s="817">
        <v>0</v>
      </c>
      <c r="M47" s="816">
        <v>0</v>
      </c>
      <c r="N47" s="817">
        <v>0</v>
      </c>
      <c r="O47" s="751">
        <v>0</v>
      </c>
      <c r="P47" s="818"/>
      <c r="Q47" s="819"/>
      <c r="R47" s="819"/>
      <c r="S47" s="819"/>
      <c r="T47" s="819"/>
      <c r="U47" s="819"/>
      <c r="V47" s="819"/>
      <c r="W47" s="819"/>
      <c r="X47" s="819"/>
      <c r="Y47" s="819"/>
      <c r="Z47" s="819"/>
      <c r="AA47" s="819"/>
      <c r="AB47" s="819"/>
      <c r="AC47" s="819"/>
      <c r="AD47" s="819"/>
      <c r="AE47" s="819"/>
      <c r="AF47" s="819"/>
      <c r="AG47" s="819"/>
      <c r="AH47" s="819"/>
      <c r="AI47" s="819"/>
      <c r="AJ47" s="819"/>
      <c r="AK47" s="819"/>
      <c r="AL47" s="819"/>
      <c r="AM47" s="819"/>
      <c r="AN47" s="819"/>
      <c r="AO47" s="819"/>
      <c r="AP47" s="819"/>
      <c r="AQ47" s="819"/>
      <c r="AR47" s="819"/>
      <c r="AS47" s="819"/>
      <c r="AT47" s="819"/>
      <c r="AU47" s="819"/>
      <c r="AV47" s="819"/>
      <c r="AW47" s="819"/>
      <c r="AX47" s="819"/>
    </row>
    <row r="48" spans="1:50" s="820" customFormat="1" ht="12.75">
      <c r="A48" s="774"/>
      <c r="B48" s="775"/>
      <c r="C48" s="755"/>
      <c r="D48" s="754"/>
      <c r="E48" s="777"/>
      <c r="F48" s="756"/>
      <c r="G48" s="756"/>
      <c r="H48" s="821"/>
      <c r="I48" s="749" t="s">
        <v>64</v>
      </c>
      <c r="J48" s="750">
        <f>K48+L48+M48</f>
        <v>33721990</v>
      </c>
      <c r="K48" s="751">
        <f>K46+K47</f>
        <v>2353922</v>
      </c>
      <c r="L48" s="751">
        <f>L46+L47</f>
        <v>12787888</v>
      </c>
      <c r="M48" s="751">
        <f>M46+M47</f>
        <v>18580180</v>
      </c>
      <c r="N48" s="751">
        <f>N46+N47</f>
        <v>18580180</v>
      </c>
      <c r="O48" s="751">
        <f>O46+O47</f>
        <v>0</v>
      </c>
      <c r="P48" s="818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</row>
    <row r="49" spans="1:50" ht="12.75">
      <c r="A49" s="822"/>
      <c r="B49" s="822"/>
      <c r="C49" s="823"/>
      <c r="D49" s="823"/>
      <c r="E49" s="822"/>
      <c r="F49" s="744"/>
      <c r="G49" s="744"/>
      <c r="H49" s="824"/>
      <c r="I49" s="825"/>
      <c r="J49" s="750"/>
      <c r="K49" s="751"/>
      <c r="L49" s="751"/>
      <c r="M49" s="750"/>
      <c r="N49" s="751"/>
      <c r="O49" s="751"/>
      <c r="P49" s="745"/>
      <c r="Q49" s="745"/>
      <c r="R49" s="745"/>
      <c r="S49" s="745"/>
      <c r="T49" s="745"/>
      <c r="U49" s="745"/>
      <c r="V49" s="745"/>
      <c r="W49" s="745"/>
      <c r="X49" s="745"/>
      <c r="Y49" s="745"/>
      <c r="Z49" s="745"/>
      <c r="AA49" s="745"/>
      <c r="AB49" s="745"/>
      <c r="AC49" s="745"/>
      <c r="AD49" s="745"/>
      <c r="AE49" s="745"/>
      <c r="AF49" s="745"/>
      <c r="AG49" s="745"/>
      <c r="AH49" s="745"/>
      <c r="AI49" s="745"/>
      <c r="AJ49" s="745"/>
      <c r="AK49" s="745"/>
      <c r="AL49" s="745"/>
      <c r="AM49" s="745"/>
      <c r="AN49" s="745"/>
      <c r="AO49" s="745"/>
      <c r="AP49" s="745"/>
      <c r="AQ49" s="745"/>
      <c r="AR49" s="745"/>
      <c r="AS49" s="745"/>
      <c r="AT49" s="745"/>
      <c r="AU49" s="745"/>
      <c r="AV49" s="745"/>
      <c r="AW49" s="745"/>
      <c r="AX49" s="745"/>
    </row>
    <row r="50" spans="1:50" ht="12.75">
      <c r="A50" s="837"/>
      <c r="B50" s="838"/>
      <c r="C50" s="839"/>
      <c r="D50" s="839"/>
      <c r="E50" s="838"/>
      <c r="F50" s="800"/>
      <c r="G50" s="800"/>
      <c r="H50" s="840"/>
      <c r="I50" s="841"/>
      <c r="J50" s="831"/>
      <c r="K50" s="833"/>
      <c r="L50" s="833"/>
      <c r="M50" s="831"/>
      <c r="N50" s="723"/>
      <c r="O50" s="834"/>
      <c r="P50" s="745"/>
      <c r="Q50" s="745"/>
      <c r="R50" s="745"/>
      <c r="S50" s="745"/>
      <c r="T50" s="745"/>
      <c r="U50" s="745"/>
      <c r="V50" s="745"/>
      <c r="W50" s="745"/>
      <c r="X50" s="745"/>
      <c r="Y50" s="745"/>
      <c r="Z50" s="745"/>
      <c r="AA50" s="745"/>
      <c r="AB50" s="745"/>
      <c r="AC50" s="745"/>
      <c r="AD50" s="745"/>
      <c r="AE50" s="745"/>
      <c r="AF50" s="745"/>
      <c r="AG50" s="745"/>
      <c r="AH50" s="745"/>
      <c r="AI50" s="745"/>
      <c r="AJ50" s="745"/>
      <c r="AK50" s="745"/>
      <c r="AL50" s="745"/>
      <c r="AM50" s="745"/>
      <c r="AN50" s="745"/>
      <c r="AO50" s="745"/>
      <c r="AP50" s="745"/>
      <c r="AQ50" s="745"/>
      <c r="AR50" s="745"/>
      <c r="AS50" s="745"/>
      <c r="AT50" s="745"/>
      <c r="AU50" s="745"/>
      <c r="AV50" s="745"/>
      <c r="AW50" s="745"/>
      <c r="AX50" s="745"/>
    </row>
    <row r="51" spans="1:50" s="753" customFormat="1" ht="7.5" customHeight="1">
      <c r="A51" s="842"/>
      <c r="B51" s="843"/>
      <c r="C51" s="844"/>
      <c r="D51" s="844"/>
      <c r="E51" s="845"/>
      <c r="F51" s="845"/>
      <c r="G51" s="846"/>
      <c r="H51" s="845"/>
      <c r="I51" s="845"/>
      <c r="J51" s="750"/>
      <c r="K51" s="846"/>
      <c r="L51" s="846"/>
      <c r="M51" s="750"/>
      <c r="N51" s="847"/>
      <c r="O51" s="848"/>
      <c r="P51" s="752"/>
      <c r="Q51" s="752"/>
      <c r="R51" s="752"/>
      <c r="S51" s="752"/>
      <c r="T51" s="752"/>
      <c r="U51" s="752"/>
      <c r="V51" s="752"/>
      <c r="W51" s="752"/>
      <c r="X51" s="752"/>
      <c r="Y51" s="752"/>
      <c r="Z51" s="752"/>
      <c r="AA51" s="752"/>
      <c r="AB51" s="752"/>
      <c r="AC51" s="752"/>
      <c r="AD51" s="752"/>
      <c r="AE51" s="752"/>
      <c r="AF51" s="752"/>
      <c r="AG51" s="752"/>
      <c r="AH51" s="752"/>
      <c r="AI51" s="752"/>
      <c r="AJ51" s="752"/>
      <c r="AK51" s="752"/>
      <c r="AL51" s="752"/>
      <c r="AM51" s="752"/>
      <c r="AN51" s="752"/>
      <c r="AO51" s="752"/>
      <c r="AP51" s="752"/>
      <c r="AQ51" s="752"/>
      <c r="AR51" s="752"/>
      <c r="AS51" s="752"/>
      <c r="AT51" s="752"/>
      <c r="AU51" s="752"/>
      <c r="AV51" s="752"/>
      <c r="AW51" s="752"/>
      <c r="AX51" s="752"/>
    </row>
    <row r="52" spans="1:50" s="753" customFormat="1" ht="12.75">
      <c r="A52" s="766" t="s">
        <v>76</v>
      </c>
      <c r="B52" s="767"/>
      <c r="C52" s="849" t="s">
        <v>426</v>
      </c>
      <c r="D52" s="746" t="s">
        <v>418</v>
      </c>
      <c r="E52" s="769" t="s">
        <v>418</v>
      </c>
      <c r="F52" s="748">
        <v>618647637</v>
      </c>
      <c r="G52" s="850">
        <v>258947840</v>
      </c>
      <c r="H52" s="814" t="s">
        <v>418</v>
      </c>
      <c r="I52" s="749" t="s">
        <v>62</v>
      </c>
      <c r="J52" s="750">
        <f>K52+L52+M52</f>
        <v>224946116</v>
      </c>
      <c r="K52" s="750">
        <v>8318950</v>
      </c>
      <c r="L52" s="750">
        <v>176437714</v>
      </c>
      <c r="M52" s="750">
        <v>40189452</v>
      </c>
      <c r="N52" s="750">
        <v>32335380</v>
      </c>
      <c r="O52" s="750">
        <v>7854072</v>
      </c>
      <c r="P52" s="752"/>
      <c r="Q52" s="752"/>
      <c r="R52" s="752"/>
      <c r="S52" s="752"/>
      <c r="T52" s="752"/>
      <c r="U52" s="752"/>
      <c r="V52" s="752"/>
      <c r="W52" s="752"/>
      <c r="X52" s="752"/>
      <c r="Y52" s="752"/>
      <c r="Z52" s="752"/>
      <c r="AA52" s="752"/>
      <c r="AB52" s="752"/>
      <c r="AC52" s="752"/>
      <c r="AD52" s="752"/>
      <c r="AE52" s="752"/>
      <c r="AF52" s="752"/>
      <c r="AG52" s="752"/>
      <c r="AH52" s="752"/>
      <c r="AI52" s="752"/>
      <c r="AJ52" s="752"/>
      <c r="AK52" s="752"/>
      <c r="AL52" s="752"/>
      <c r="AM52" s="752"/>
      <c r="AN52" s="752"/>
      <c r="AO52" s="752"/>
      <c r="AP52" s="752"/>
      <c r="AQ52" s="752"/>
      <c r="AR52" s="752"/>
      <c r="AS52" s="752"/>
      <c r="AT52" s="752"/>
      <c r="AU52" s="752"/>
      <c r="AV52" s="752"/>
      <c r="AW52" s="752"/>
      <c r="AX52" s="752"/>
    </row>
    <row r="53" spans="1:50" s="753" customFormat="1" ht="12.75">
      <c r="A53" s="774"/>
      <c r="B53" s="775"/>
      <c r="C53" s="851"/>
      <c r="D53" s="754"/>
      <c r="E53" s="777"/>
      <c r="F53" s="756"/>
      <c r="G53" s="852"/>
      <c r="H53" s="821"/>
      <c r="I53" s="749" t="s">
        <v>63</v>
      </c>
      <c r="J53" s="750">
        <f>K53+L53+M53</f>
        <v>543150</v>
      </c>
      <c r="K53" s="750">
        <f>K33+K40+K47</f>
        <v>453733</v>
      </c>
      <c r="L53" s="750">
        <f>L33+L40+L47</f>
        <v>89417</v>
      </c>
      <c r="M53" s="750">
        <f>M33+M40+M47</f>
        <v>0</v>
      </c>
      <c r="N53" s="750">
        <f>N33+N40+N47</f>
        <v>0</v>
      </c>
      <c r="O53" s="750">
        <f>O33+O40+O47</f>
        <v>0</v>
      </c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2"/>
      <c r="AH53" s="752"/>
      <c r="AI53" s="752"/>
      <c r="AJ53" s="752"/>
      <c r="AK53" s="752"/>
      <c r="AL53" s="752"/>
      <c r="AM53" s="752"/>
      <c r="AN53" s="752"/>
      <c r="AO53" s="752"/>
      <c r="AP53" s="752"/>
      <c r="AQ53" s="752"/>
      <c r="AR53" s="752"/>
      <c r="AS53" s="752"/>
      <c r="AT53" s="752"/>
      <c r="AU53" s="752"/>
      <c r="AV53" s="752"/>
      <c r="AW53" s="752"/>
      <c r="AX53" s="752"/>
    </row>
    <row r="54" spans="1:50" s="753" customFormat="1" ht="12.75">
      <c r="A54" s="779"/>
      <c r="B54" s="780"/>
      <c r="C54" s="853"/>
      <c r="D54" s="782"/>
      <c r="E54" s="783"/>
      <c r="F54" s="854"/>
      <c r="G54" s="855"/>
      <c r="H54" s="856"/>
      <c r="I54" s="749" t="s">
        <v>64</v>
      </c>
      <c r="J54" s="750">
        <f>K54+L54+M54</f>
        <v>225489266</v>
      </c>
      <c r="K54" s="750">
        <f>K52+K53</f>
        <v>8772683</v>
      </c>
      <c r="L54" s="750">
        <f>L52+L53</f>
        <v>176527131</v>
      </c>
      <c r="M54" s="750">
        <f>M52+M53</f>
        <v>40189452</v>
      </c>
      <c r="N54" s="750">
        <f>N52+N53</f>
        <v>32335380</v>
      </c>
      <c r="O54" s="750">
        <f>O52+O53</f>
        <v>7854072</v>
      </c>
      <c r="P54" s="752"/>
      <c r="Q54" s="752"/>
      <c r="R54" s="752"/>
      <c r="S54" s="752"/>
      <c r="T54" s="752"/>
      <c r="U54" s="752"/>
      <c r="V54" s="752"/>
      <c r="W54" s="752"/>
      <c r="X54" s="752"/>
      <c r="Y54" s="752"/>
      <c r="Z54" s="752"/>
      <c r="AA54" s="752"/>
      <c r="AB54" s="752"/>
      <c r="AC54" s="752"/>
      <c r="AD54" s="752"/>
      <c r="AE54" s="752"/>
      <c r="AF54" s="752"/>
      <c r="AG54" s="752"/>
      <c r="AH54" s="752"/>
      <c r="AI54" s="752"/>
      <c r="AJ54" s="752"/>
      <c r="AK54" s="752"/>
      <c r="AL54" s="752"/>
      <c r="AM54" s="752"/>
      <c r="AN54" s="752"/>
      <c r="AO54" s="752"/>
      <c r="AP54" s="752"/>
      <c r="AQ54" s="752"/>
      <c r="AR54" s="752"/>
      <c r="AS54" s="752"/>
      <c r="AT54" s="752"/>
      <c r="AU54" s="752"/>
      <c r="AV54" s="752"/>
      <c r="AW54" s="752"/>
      <c r="AX54" s="752"/>
    </row>
    <row r="55" spans="10:50" ht="6.75" customHeight="1">
      <c r="J55" s="752"/>
      <c r="K55" s="752"/>
      <c r="L55" s="752"/>
      <c r="M55" s="752"/>
      <c r="N55" s="752"/>
      <c r="O55" s="752"/>
      <c r="P55" s="745"/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5"/>
      <c r="AG55" s="745"/>
      <c r="AH55" s="745"/>
      <c r="AI55" s="745"/>
      <c r="AJ55" s="745"/>
      <c r="AK55" s="745"/>
      <c r="AL55" s="745"/>
      <c r="AM55" s="745"/>
      <c r="AN55" s="745"/>
      <c r="AO55" s="745"/>
      <c r="AP55" s="745"/>
      <c r="AQ55" s="745"/>
      <c r="AR55" s="745"/>
      <c r="AS55" s="745"/>
      <c r="AT55" s="745"/>
      <c r="AU55" s="745"/>
      <c r="AV55" s="745"/>
      <c r="AW55" s="745"/>
      <c r="AX55" s="745"/>
    </row>
    <row r="56" spans="1:50" ht="12.75">
      <c r="A56" s="688" t="s">
        <v>77</v>
      </c>
      <c r="J56" s="752"/>
      <c r="K56" s="752"/>
      <c r="L56" s="752"/>
      <c r="M56" s="752"/>
      <c r="N56" s="752"/>
      <c r="O56" s="752"/>
      <c r="P56" s="745"/>
      <c r="Q56" s="745"/>
      <c r="R56" s="745"/>
      <c r="S56" s="745"/>
      <c r="T56" s="745"/>
      <c r="U56" s="745"/>
      <c r="V56" s="745"/>
      <c r="W56" s="745"/>
      <c r="X56" s="745"/>
      <c r="Y56" s="745"/>
      <c r="Z56" s="745"/>
      <c r="AA56" s="745"/>
      <c r="AB56" s="745"/>
      <c r="AC56" s="745"/>
      <c r="AD56" s="745"/>
      <c r="AE56" s="745"/>
      <c r="AF56" s="745"/>
      <c r="AG56" s="745"/>
      <c r="AH56" s="745"/>
      <c r="AI56" s="745"/>
      <c r="AJ56" s="745"/>
      <c r="AK56" s="745"/>
      <c r="AL56" s="745"/>
      <c r="AM56" s="745"/>
      <c r="AN56" s="745"/>
      <c r="AO56" s="745"/>
      <c r="AP56" s="745"/>
      <c r="AQ56" s="745"/>
      <c r="AR56" s="745"/>
      <c r="AS56" s="745"/>
      <c r="AT56" s="745"/>
      <c r="AU56" s="745"/>
      <c r="AV56" s="745"/>
      <c r="AW56" s="745"/>
      <c r="AX56" s="745"/>
    </row>
    <row r="57" spans="1:50" ht="12.75">
      <c r="A57" s="688" t="s">
        <v>78</v>
      </c>
      <c r="J57" s="752"/>
      <c r="K57" s="752"/>
      <c r="L57" s="752"/>
      <c r="M57" s="752"/>
      <c r="N57" s="752"/>
      <c r="O57" s="752"/>
      <c r="P57" s="745"/>
      <c r="Q57" s="745"/>
      <c r="R57" s="745"/>
      <c r="S57" s="745"/>
      <c r="T57" s="745"/>
      <c r="U57" s="745"/>
      <c r="V57" s="745"/>
      <c r="W57" s="745"/>
      <c r="X57" s="745"/>
      <c r="Y57" s="745"/>
      <c r="Z57" s="745"/>
      <c r="AA57" s="745"/>
      <c r="AB57" s="745"/>
      <c r="AC57" s="745"/>
      <c r="AD57" s="745"/>
      <c r="AE57" s="745"/>
      <c r="AF57" s="745"/>
      <c r="AG57" s="745"/>
      <c r="AH57" s="745"/>
      <c r="AI57" s="745"/>
      <c r="AJ57" s="745"/>
      <c r="AK57" s="745"/>
      <c r="AL57" s="745"/>
      <c r="AM57" s="745"/>
      <c r="AN57" s="745"/>
      <c r="AO57" s="745"/>
      <c r="AP57" s="745"/>
      <c r="AQ57" s="745"/>
      <c r="AR57" s="745"/>
      <c r="AS57" s="745"/>
      <c r="AT57" s="745"/>
      <c r="AU57" s="745"/>
      <c r="AV57" s="745"/>
      <c r="AW57" s="745"/>
      <c r="AX57" s="745"/>
    </row>
    <row r="58" spans="1:50" ht="12.75">
      <c r="A58" s="688" t="s">
        <v>79</v>
      </c>
      <c r="J58" s="752"/>
      <c r="K58" s="752"/>
      <c r="L58" s="752"/>
      <c r="M58" s="752"/>
      <c r="N58" s="752"/>
      <c r="O58" s="752"/>
      <c r="P58" s="745"/>
      <c r="Q58" s="745"/>
      <c r="R58" s="745"/>
      <c r="S58" s="745"/>
      <c r="T58" s="745"/>
      <c r="U58" s="745"/>
      <c r="V58" s="745"/>
      <c r="W58" s="745"/>
      <c r="X58" s="745"/>
      <c r="Y58" s="745"/>
      <c r="Z58" s="745"/>
      <c r="AA58" s="745"/>
      <c r="AB58" s="745"/>
      <c r="AC58" s="745"/>
      <c r="AD58" s="745"/>
      <c r="AE58" s="745"/>
      <c r="AF58" s="745"/>
      <c r="AG58" s="745"/>
      <c r="AH58" s="745"/>
      <c r="AI58" s="745"/>
      <c r="AJ58" s="745"/>
      <c r="AK58" s="745"/>
      <c r="AL58" s="745"/>
      <c r="AM58" s="745"/>
      <c r="AN58" s="745"/>
      <c r="AO58" s="745"/>
      <c r="AP58" s="745"/>
      <c r="AQ58" s="745"/>
      <c r="AR58" s="745"/>
      <c r="AS58" s="745"/>
      <c r="AT58" s="745"/>
      <c r="AU58" s="745"/>
      <c r="AV58" s="745"/>
      <c r="AW58" s="745"/>
      <c r="AX58" s="745"/>
    </row>
    <row r="59" spans="10:50" ht="12.75">
      <c r="J59" s="752"/>
      <c r="K59" s="752"/>
      <c r="L59" s="752"/>
      <c r="M59" s="752"/>
      <c r="N59" s="752"/>
      <c r="O59" s="752"/>
      <c r="P59" s="745"/>
      <c r="Q59" s="745"/>
      <c r="R59" s="745"/>
      <c r="S59" s="745"/>
      <c r="T59" s="745"/>
      <c r="U59" s="745"/>
      <c r="V59" s="745"/>
      <c r="W59" s="745"/>
      <c r="X59" s="745"/>
      <c r="Y59" s="745"/>
      <c r="Z59" s="745"/>
      <c r="AA59" s="745"/>
      <c r="AB59" s="745"/>
      <c r="AC59" s="745"/>
      <c r="AD59" s="745"/>
      <c r="AE59" s="745"/>
      <c r="AF59" s="745"/>
      <c r="AG59" s="745"/>
      <c r="AH59" s="745"/>
      <c r="AI59" s="745"/>
      <c r="AJ59" s="745"/>
      <c r="AK59" s="745"/>
      <c r="AL59" s="745"/>
      <c r="AM59" s="745"/>
      <c r="AN59" s="745"/>
      <c r="AO59" s="745"/>
      <c r="AP59" s="745"/>
      <c r="AQ59" s="745"/>
      <c r="AR59" s="745"/>
      <c r="AS59" s="745"/>
      <c r="AT59" s="745"/>
      <c r="AU59" s="745"/>
      <c r="AV59" s="745"/>
      <c r="AW59" s="745"/>
      <c r="AX59" s="745"/>
    </row>
    <row r="60" spans="10:50" ht="12.75">
      <c r="J60" s="752"/>
      <c r="K60" s="752"/>
      <c r="L60" s="752"/>
      <c r="M60" s="752"/>
      <c r="N60" s="752"/>
      <c r="O60" s="752"/>
      <c r="P60" s="745"/>
      <c r="Q60" s="745"/>
      <c r="R60" s="745"/>
      <c r="S60" s="745"/>
      <c r="T60" s="745"/>
      <c r="U60" s="745"/>
      <c r="V60" s="745"/>
      <c r="W60" s="745"/>
      <c r="X60" s="745"/>
      <c r="Y60" s="745"/>
      <c r="Z60" s="745"/>
      <c r="AA60" s="745"/>
      <c r="AB60" s="745"/>
      <c r="AC60" s="745"/>
      <c r="AD60" s="745"/>
      <c r="AE60" s="745"/>
      <c r="AF60" s="745"/>
      <c r="AG60" s="745"/>
      <c r="AH60" s="745"/>
      <c r="AI60" s="745"/>
      <c r="AJ60" s="745"/>
      <c r="AK60" s="745"/>
      <c r="AL60" s="745"/>
      <c r="AM60" s="745"/>
      <c r="AN60" s="745"/>
      <c r="AO60" s="745"/>
      <c r="AP60" s="745"/>
      <c r="AQ60" s="745"/>
      <c r="AR60" s="745"/>
      <c r="AS60" s="745"/>
      <c r="AT60" s="745"/>
      <c r="AU60" s="745"/>
      <c r="AV60" s="745"/>
      <c r="AW60" s="745"/>
      <c r="AX60" s="745"/>
    </row>
    <row r="61" spans="10:50" ht="12.75">
      <c r="J61" s="752"/>
      <c r="K61" s="752"/>
      <c r="L61" s="752"/>
      <c r="M61" s="752"/>
      <c r="N61" s="752"/>
      <c r="O61" s="752"/>
      <c r="P61" s="745"/>
      <c r="Q61" s="745"/>
      <c r="R61" s="745"/>
      <c r="S61" s="745"/>
      <c r="T61" s="745"/>
      <c r="U61" s="745"/>
      <c r="V61" s="745"/>
      <c r="W61" s="745"/>
      <c r="X61" s="745"/>
      <c r="Y61" s="745"/>
      <c r="Z61" s="745"/>
      <c r="AA61" s="745"/>
      <c r="AB61" s="745"/>
      <c r="AC61" s="745"/>
      <c r="AD61" s="745"/>
      <c r="AE61" s="745"/>
      <c r="AF61" s="745"/>
      <c r="AG61" s="745"/>
      <c r="AH61" s="745"/>
      <c r="AI61" s="745"/>
      <c r="AJ61" s="745"/>
      <c r="AK61" s="745"/>
      <c r="AL61" s="745"/>
      <c r="AM61" s="745"/>
      <c r="AN61" s="745"/>
      <c r="AO61" s="745"/>
      <c r="AP61" s="745"/>
      <c r="AQ61" s="745"/>
      <c r="AR61" s="745"/>
      <c r="AS61" s="745"/>
      <c r="AT61" s="745"/>
      <c r="AU61" s="745"/>
      <c r="AV61" s="745"/>
      <c r="AW61" s="745"/>
      <c r="AX61" s="745"/>
    </row>
    <row r="62" spans="10:50" ht="12.75">
      <c r="J62" s="752"/>
      <c r="K62" s="752"/>
      <c r="L62" s="752"/>
      <c r="M62" s="752"/>
      <c r="N62" s="752"/>
      <c r="O62" s="752"/>
      <c r="P62" s="745"/>
      <c r="Q62" s="745"/>
      <c r="R62" s="745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745"/>
      <c r="AH62" s="745"/>
      <c r="AI62" s="745"/>
      <c r="AJ62" s="745"/>
      <c r="AK62" s="745"/>
      <c r="AL62" s="745"/>
      <c r="AM62" s="745"/>
      <c r="AN62" s="745"/>
      <c r="AO62" s="745"/>
      <c r="AP62" s="745"/>
      <c r="AQ62" s="745"/>
      <c r="AR62" s="745"/>
      <c r="AS62" s="745"/>
      <c r="AT62" s="745"/>
      <c r="AU62" s="745"/>
      <c r="AV62" s="745"/>
      <c r="AW62" s="745"/>
      <c r="AX62" s="745"/>
    </row>
    <row r="63" spans="10:50" ht="12.75">
      <c r="J63" s="752"/>
      <c r="K63" s="752"/>
      <c r="L63" s="752"/>
      <c r="M63" s="752"/>
      <c r="N63" s="752"/>
      <c r="O63" s="752"/>
      <c r="P63" s="745"/>
      <c r="Q63" s="745"/>
      <c r="R63" s="745"/>
      <c r="S63" s="745"/>
      <c r="T63" s="745"/>
      <c r="U63" s="745"/>
      <c r="V63" s="745"/>
      <c r="W63" s="745"/>
      <c r="X63" s="745"/>
      <c r="Y63" s="745"/>
      <c r="Z63" s="745"/>
      <c r="AA63" s="745"/>
      <c r="AB63" s="745"/>
      <c r="AC63" s="745"/>
      <c r="AD63" s="745"/>
      <c r="AE63" s="745"/>
      <c r="AF63" s="745"/>
      <c r="AG63" s="745"/>
      <c r="AH63" s="745"/>
      <c r="AI63" s="745"/>
      <c r="AJ63" s="745"/>
      <c r="AK63" s="745"/>
      <c r="AL63" s="745"/>
      <c r="AM63" s="745"/>
      <c r="AN63" s="745"/>
      <c r="AO63" s="745"/>
      <c r="AP63" s="745"/>
      <c r="AQ63" s="745"/>
      <c r="AR63" s="745"/>
      <c r="AS63" s="745"/>
      <c r="AT63" s="745"/>
      <c r="AU63" s="745"/>
      <c r="AV63" s="745"/>
      <c r="AW63" s="745"/>
      <c r="AX63" s="745"/>
    </row>
    <row r="64" spans="10:50" ht="12.75">
      <c r="J64" s="752"/>
      <c r="K64" s="752"/>
      <c r="L64" s="752"/>
      <c r="M64" s="752"/>
      <c r="N64" s="752"/>
      <c r="O64" s="752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745"/>
      <c r="AD64" s="745"/>
      <c r="AE64" s="745"/>
      <c r="AF64" s="745"/>
      <c r="AG64" s="745"/>
      <c r="AH64" s="745"/>
      <c r="AI64" s="745"/>
      <c r="AJ64" s="745"/>
      <c r="AK64" s="745"/>
      <c r="AL64" s="745"/>
      <c r="AM64" s="745"/>
      <c r="AN64" s="745"/>
      <c r="AO64" s="745"/>
      <c r="AP64" s="745"/>
      <c r="AQ64" s="745"/>
      <c r="AR64" s="745"/>
      <c r="AS64" s="745"/>
      <c r="AT64" s="745"/>
      <c r="AU64" s="745"/>
      <c r="AV64" s="745"/>
      <c r="AW64" s="745"/>
      <c r="AX64" s="745"/>
    </row>
    <row r="65" spans="10:50" ht="12.75">
      <c r="J65" s="752"/>
      <c r="K65" s="752"/>
      <c r="L65" s="752"/>
      <c r="M65" s="752"/>
      <c r="N65" s="752"/>
      <c r="O65" s="752"/>
      <c r="P65" s="745"/>
      <c r="Q65" s="745"/>
      <c r="R65" s="745"/>
      <c r="S65" s="745"/>
      <c r="T65" s="745"/>
      <c r="U65" s="745"/>
      <c r="V65" s="745"/>
      <c r="W65" s="745"/>
      <c r="X65" s="745"/>
      <c r="Y65" s="745"/>
      <c r="Z65" s="745"/>
      <c r="AA65" s="745"/>
      <c r="AB65" s="745"/>
      <c r="AC65" s="745"/>
      <c r="AD65" s="745"/>
      <c r="AE65" s="745"/>
      <c r="AF65" s="745"/>
      <c r="AG65" s="745"/>
      <c r="AH65" s="745"/>
      <c r="AI65" s="745"/>
      <c r="AJ65" s="745"/>
      <c r="AK65" s="745"/>
      <c r="AL65" s="745"/>
      <c r="AM65" s="745"/>
      <c r="AN65" s="745"/>
      <c r="AO65" s="745"/>
      <c r="AP65" s="745"/>
      <c r="AQ65" s="745"/>
      <c r="AR65" s="745"/>
      <c r="AS65" s="745"/>
      <c r="AT65" s="745"/>
      <c r="AU65" s="745"/>
      <c r="AV65" s="745"/>
      <c r="AW65" s="745"/>
      <c r="AX65" s="745"/>
    </row>
    <row r="66" spans="10:50" ht="12.75">
      <c r="J66" s="752"/>
      <c r="K66" s="752"/>
      <c r="L66" s="752"/>
      <c r="M66" s="752"/>
      <c r="N66" s="752"/>
      <c r="O66" s="752"/>
      <c r="P66" s="745"/>
      <c r="Q66" s="745"/>
      <c r="R66" s="745"/>
      <c r="S66" s="745"/>
      <c r="T66" s="745"/>
      <c r="U66" s="745"/>
      <c r="V66" s="745"/>
      <c r="W66" s="745"/>
      <c r="X66" s="745"/>
      <c r="Y66" s="745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5"/>
      <c r="AK66" s="745"/>
      <c r="AL66" s="745"/>
      <c r="AM66" s="745"/>
      <c r="AN66" s="745"/>
      <c r="AO66" s="745"/>
      <c r="AP66" s="745"/>
      <c r="AQ66" s="745"/>
      <c r="AR66" s="745"/>
      <c r="AS66" s="745"/>
      <c r="AT66" s="745"/>
      <c r="AU66" s="745"/>
      <c r="AV66" s="745"/>
      <c r="AW66" s="745"/>
      <c r="AX66" s="745"/>
    </row>
    <row r="67" spans="10:50" ht="12.75">
      <c r="J67" s="752"/>
      <c r="K67" s="752"/>
      <c r="L67" s="752"/>
      <c r="M67" s="752"/>
      <c r="N67" s="752"/>
      <c r="O67" s="752"/>
      <c r="P67" s="745"/>
      <c r="Q67" s="745"/>
      <c r="R67" s="745"/>
      <c r="S67" s="745"/>
      <c r="T67" s="745"/>
      <c r="U67" s="745"/>
      <c r="V67" s="745"/>
      <c r="W67" s="745"/>
      <c r="X67" s="745"/>
      <c r="Y67" s="745"/>
      <c r="Z67" s="745"/>
      <c r="AA67" s="745"/>
      <c r="AB67" s="745"/>
      <c r="AC67" s="745"/>
      <c r="AD67" s="745"/>
      <c r="AE67" s="745"/>
      <c r="AF67" s="745"/>
      <c r="AG67" s="745"/>
      <c r="AH67" s="745"/>
      <c r="AI67" s="745"/>
      <c r="AJ67" s="745"/>
      <c r="AK67" s="745"/>
      <c r="AL67" s="745"/>
      <c r="AM67" s="745"/>
      <c r="AN67" s="745"/>
      <c r="AO67" s="745"/>
      <c r="AP67" s="745"/>
      <c r="AQ67" s="745"/>
      <c r="AR67" s="745"/>
      <c r="AS67" s="745"/>
      <c r="AT67" s="745"/>
      <c r="AU67" s="745"/>
      <c r="AV67" s="745"/>
      <c r="AW67" s="745"/>
      <c r="AX67" s="745"/>
    </row>
    <row r="68" spans="10:50" ht="12.75">
      <c r="J68" s="752"/>
      <c r="K68" s="752"/>
      <c r="L68" s="752"/>
      <c r="M68" s="752"/>
      <c r="N68" s="752"/>
      <c r="O68" s="752"/>
      <c r="P68" s="745"/>
      <c r="Q68" s="745"/>
      <c r="R68" s="745"/>
      <c r="S68" s="745"/>
      <c r="T68" s="745"/>
      <c r="U68" s="745"/>
      <c r="V68" s="745"/>
      <c r="W68" s="745"/>
      <c r="X68" s="745"/>
      <c r="Y68" s="745"/>
      <c r="Z68" s="745"/>
      <c r="AA68" s="745"/>
      <c r="AB68" s="745"/>
      <c r="AC68" s="745"/>
      <c r="AD68" s="745"/>
      <c r="AE68" s="745"/>
      <c r="AF68" s="745"/>
      <c r="AG68" s="745"/>
      <c r="AH68" s="745"/>
      <c r="AI68" s="745"/>
      <c r="AJ68" s="745"/>
      <c r="AK68" s="745"/>
      <c r="AL68" s="745"/>
      <c r="AM68" s="745"/>
      <c r="AN68" s="745"/>
      <c r="AO68" s="745"/>
      <c r="AP68" s="745"/>
      <c r="AQ68" s="745"/>
      <c r="AR68" s="745"/>
      <c r="AS68" s="745"/>
      <c r="AT68" s="745"/>
      <c r="AU68" s="745"/>
      <c r="AV68" s="745"/>
      <c r="AW68" s="745"/>
      <c r="AX68" s="745"/>
    </row>
    <row r="69" spans="10:50" ht="12.75">
      <c r="J69" s="752"/>
      <c r="K69" s="752"/>
      <c r="L69" s="752"/>
      <c r="M69" s="752"/>
      <c r="N69" s="752"/>
      <c r="O69" s="752"/>
      <c r="P69" s="745"/>
      <c r="Q69" s="745"/>
      <c r="R69" s="745"/>
      <c r="S69" s="745"/>
      <c r="T69" s="745"/>
      <c r="U69" s="745"/>
      <c r="V69" s="745"/>
      <c r="W69" s="745"/>
      <c r="X69" s="745"/>
      <c r="Y69" s="745"/>
      <c r="Z69" s="745"/>
      <c r="AA69" s="745"/>
      <c r="AB69" s="745"/>
      <c r="AC69" s="745"/>
      <c r="AD69" s="745"/>
      <c r="AE69" s="745"/>
      <c r="AF69" s="745"/>
      <c r="AG69" s="745"/>
      <c r="AH69" s="745"/>
      <c r="AI69" s="745"/>
      <c r="AJ69" s="745"/>
      <c r="AK69" s="745"/>
      <c r="AL69" s="745"/>
      <c r="AM69" s="745"/>
      <c r="AN69" s="745"/>
      <c r="AO69" s="745"/>
      <c r="AP69" s="745"/>
      <c r="AQ69" s="745"/>
      <c r="AR69" s="745"/>
      <c r="AS69" s="745"/>
      <c r="AT69" s="745"/>
      <c r="AU69" s="745"/>
      <c r="AV69" s="745"/>
      <c r="AW69" s="745"/>
      <c r="AX69" s="745"/>
    </row>
    <row r="70" spans="10:50" ht="12.75">
      <c r="J70" s="752"/>
      <c r="K70" s="752"/>
      <c r="L70" s="752"/>
      <c r="M70" s="752"/>
      <c r="N70" s="752"/>
      <c r="O70" s="752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  <c r="AJ70" s="745"/>
      <c r="AK70" s="745"/>
      <c r="AL70" s="745"/>
      <c r="AM70" s="745"/>
      <c r="AN70" s="745"/>
      <c r="AO70" s="745"/>
      <c r="AP70" s="745"/>
      <c r="AQ70" s="745"/>
      <c r="AR70" s="745"/>
      <c r="AS70" s="745"/>
      <c r="AT70" s="745"/>
      <c r="AU70" s="745"/>
      <c r="AV70" s="745"/>
      <c r="AW70" s="745"/>
      <c r="AX70" s="745"/>
    </row>
    <row r="71" spans="10:50" ht="12.75">
      <c r="J71" s="745"/>
      <c r="K71" s="745"/>
      <c r="L71" s="745"/>
      <c r="M71" s="745"/>
      <c r="N71" s="745"/>
      <c r="O71" s="745"/>
      <c r="P71" s="745"/>
      <c r="Q71" s="745"/>
      <c r="R71" s="745"/>
      <c r="S71" s="745"/>
      <c r="T71" s="745"/>
      <c r="U71" s="745"/>
      <c r="V71" s="745"/>
      <c r="W71" s="745"/>
      <c r="X71" s="745"/>
      <c r="Y71" s="745"/>
      <c r="Z71" s="745"/>
      <c r="AA71" s="745"/>
      <c r="AB71" s="745"/>
      <c r="AC71" s="745"/>
      <c r="AD71" s="745"/>
      <c r="AE71" s="745"/>
      <c r="AF71" s="745"/>
      <c r="AG71" s="745"/>
      <c r="AH71" s="745"/>
      <c r="AI71" s="745"/>
      <c r="AJ71" s="745"/>
      <c r="AK71" s="745"/>
      <c r="AL71" s="745"/>
      <c r="AM71" s="745"/>
      <c r="AN71" s="745"/>
      <c r="AO71" s="745"/>
      <c r="AP71" s="745"/>
      <c r="AQ71" s="745"/>
      <c r="AR71" s="745"/>
      <c r="AS71" s="745"/>
      <c r="AT71" s="745"/>
      <c r="AU71" s="745"/>
      <c r="AV71" s="745"/>
      <c r="AW71" s="745"/>
      <c r="AX71" s="745"/>
    </row>
    <row r="72" spans="10:50" ht="12.75">
      <c r="J72" s="745"/>
      <c r="K72" s="745"/>
      <c r="L72" s="745"/>
      <c r="M72" s="745"/>
      <c r="N72" s="745"/>
      <c r="O72" s="745"/>
      <c r="P72" s="745"/>
      <c r="Q72" s="745"/>
      <c r="R72" s="745"/>
      <c r="S72" s="745"/>
      <c r="T72" s="745"/>
      <c r="U72" s="745"/>
      <c r="V72" s="745"/>
      <c r="W72" s="745"/>
      <c r="X72" s="745"/>
      <c r="Y72" s="745"/>
      <c r="Z72" s="745"/>
      <c r="AA72" s="745"/>
      <c r="AB72" s="745"/>
      <c r="AC72" s="745"/>
      <c r="AD72" s="745"/>
      <c r="AE72" s="745"/>
      <c r="AF72" s="745"/>
      <c r="AG72" s="745"/>
      <c r="AH72" s="745"/>
      <c r="AI72" s="745"/>
      <c r="AJ72" s="745"/>
      <c r="AK72" s="745"/>
      <c r="AL72" s="745"/>
      <c r="AM72" s="745"/>
      <c r="AN72" s="745"/>
      <c r="AO72" s="745"/>
      <c r="AP72" s="745"/>
      <c r="AQ72" s="745"/>
      <c r="AR72" s="745"/>
      <c r="AS72" s="745"/>
      <c r="AT72" s="745"/>
      <c r="AU72" s="745"/>
      <c r="AV72" s="745"/>
      <c r="AW72" s="745"/>
      <c r="AX72" s="745"/>
    </row>
    <row r="73" spans="10:50" ht="12.75">
      <c r="J73" s="745"/>
      <c r="K73" s="745"/>
      <c r="L73" s="745"/>
      <c r="M73" s="745"/>
      <c r="N73" s="745"/>
      <c r="O73" s="745"/>
      <c r="P73" s="745"/>
      <c r="Q73" s="745"/>
      <c r="R73" s="745"/>
      <c r="S73" s="745"/>
      <c r="T73" s="745"/>
      <c r="U73" s="745"/>
      <c r="V73" s="745"/>
      <c r="W73" s="745"/>
      <c r="X73" s="745"/>
      <c r="Y73" s="745"/>
      <c r="Z73" s="745"/>
      <c r="AA73" s="745"/>
      <c r="AB73" s="745"/>
      <c r="AC73" s="745"/>
      <c r="AD73" s="745"/>
      <c r="AE73" s="745"/>
      <c r="AF73" s="745"/>
      <c r="AG73" s="745"/>
      <c r="AH73" s="745"/>
      <c r="AI73" s="745"/>
      <c r="AJ73" s="745"/>
      <c r="AK73" s="745"/>
      <c r="AL73" s="745"/>
      <c r="AM73" s="745"/>
      <c r="AN73" s="745"/>
      <c r="AO73" s="745"/>
      <c r="AP73" s="745"/>
      <c r="AQ73" s="745"/>
      <c r="AR73" s="745"/>
      <c r="AS73" s="745"/>
      <c r="AT73" s="745"/>
      <c r="AU73" s="745"/>
      <c r="AV73" s="745"/>
      <c r="AW73" s="745"/>
      <c r="AX73" s="745"/>
    </row>
    <row r="74" spans="10:50" ht="12.75">
      <c r="J74" s="745"/>
      <c r="K74" s="745"/>
      <c r="L74" s="745"/>
      <c r="M74" s="745"/>
      <c r="N74" s="745"/>
      <c r="O74" s="745"/>
      <c r="P74" s="745"/>
      <c r="Q74" s="745"/>
      <c r="R74" s="745"/>
      <c r="S74" s="745"/>
      <c r="T74" s="745"/>
      <c r="U74" s="745"/>
      <c r="V74" s="745"/>
      <c r="W74" s="745"/>
      <c r="X74" s="745"/>
      <c r="Y74" s="745"/>
      <c r="Z74" s="745"/>
      <c r="AA74" s="745"/>
      <c r="AB74" s="745"/>
      <c r="AC74" s="745"/>
      <c r="AD74" s="745"/>
      <c r="AE74" s="745"/>
      <c r="AF74" s="745"/>
      <c r="AG74" s="745"/>
      <c r="AH74" s="745"/>
      <c r="AI74" s="745"/>
      <c r="AJ74" s="745"/>
      <c r="AK74" s="745"/>
      <c r="AL74" s="745"/>
      <c r="AM74" s="745"/>
      <c r="AN74" s="745"/>
      <c r="AO74" s="745"/>
      <c r="AP74" s="745"/>
      <c r="AQ74" s="745"/>
      <c r="AR74" s="745"/>
      <c r="AS74" s="745"/>
      <c r="AT74" s="745"/>
      <c r="AU74" s="745"/>
      <c r="AV74" s="745"/>
      <c r="AW74" s="745"/>
      <c r="AX74" s="745"/>
    </row>
    <row r="75" spans="10:50" ht="12.75">
      <c r="J75" s="745"/>
      <c r="K75" s="745"/>
      <c r="L75" s="745"/>
      <c r="M75" s="745"/>
      <c r="N75" s="745"/>
      <c r="O75" s="745"/>
      <c r="P75" s="745"/>
      <c r="Q75" s="745"/>
      <c r="R75" s="745"/>
      <c r="S75" s="745"/>
      <c r="T75" s="745"/>
      <c r="U75" s="745"/>
      <c r="V75" s="745"/>
      <c r="W75" s="745"/>
      <c r="X75" s="745"/>
      <c r="Y75" s="745"/>
      <c r="Z75" s="745"/>
      <c r="AA75" s="745"/>
      <c r="AB75" s="745"/>
      <c r="AC75" s="745"/>
      <c r="AD75" s="745"/>
      <c r="AE75" s="745"/>
      <c r="AF75" s="745"/>
      <c r="AG75" s="745"/>
      <c r="AH75" s="745"/>
      <c r="AI75" s="745"/>
      <c r="AJ75" s="745"/>
      <c r="AK75" s="745"/>
      <c r="AL75" s="745"/>
      <c r="AM75" s="745"/>
      <c r="AN75" s="745"/>
      <c r="AO75" s="745"/>
      <c r="AP75" s="745"/>
      <c r="AQ75" s="745"/>
      <c r="AR75" s="745"/>
      <c r="AS75" s="745"/>
      <c r="AT75" s="745"/>
      <c r="AU75" s="745"/>
      <c r="AV75" s="745"/>
      <c r="AW75" s="745"/>
      <c r="AX75" s="745"/>
    </row>
    <row r="76" spans="10:50" ht="12.75"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745"/>
      <c r="Y76" s="745"/>
      <c r="Z76" s="745"/>
      <c r="AA76" s="745"/>
      <c r="AB76" s="745"/>
      <c r="AC76" s="745"/>
      <c r="AD76" s="745"/>
      <c r="AE76" s="745"/>
      <c r="AF76" s="745"/>
      <c r="AG76" s="745"/>
      <c r="AH76" s="745"/>
      <c r="AI76" s="745"/>
      <c r="AJ76" s="745"/>
      <c r="AK76" s="745"/>
      <c r="AL76" s="745"/>
      <c r="AM76" s="745"/>
      <c r="AN76" s="745"/>
      <c r="AO76" s="745"/>
      <c r="AP76" s="745"/>
      <c r="AQ76" s="745"/>
      <c r="AR76" s="745"/>
      <c r="AS76" s="745"/>
      <c r="AT76" s="745"/>
      <c r="AU76" s="745"/>
      <c r="AV76" s="745"/>
      <c r="AW76" s="745"/>
      <c r="AX76" s="745"/>
    </row>
    <row r="77" spans="10:50" ht="12.75">
      <c r="J77" s="745"/>
      <c r="K77" s="745"/>
      <c r="L77" s="745"/>
      <c r="M77" s="745"/>
      <c r="N77" s="745"/>
      <c r="O77" s="745"/>
      <c r="P77" s="745"/>
      <c r="Q77" s="745"/>
      <c r="R77" s="745"/>
      <c r="S77" s="745"/>
      <c r="T77" s="745"/>
      <c r="U77" s="745"/>
      <c r="V77" s="745"/>
      <c r="W77" s="745"/>
      <c r="X77" s="745"/>
      <c r="Y77" s="745"/>
      <c r="Z77" s="745"/>
      <c r="AA77" s="745"/>
      <c r="AB77" s="745"/>
      <c r="AC77" s="745"/>
      <c r="AD77" s="745"/>
      <c r="AE77" s="745"/>
      <c r="AF77" s="745"/>
      <c r="AG77" s="745"/>
      <c r="AH77" s="745"/>
      <c r="AI77" s="745"/>
      <c r="AJ77" s="745"/>
      <c r="AK77" s="745"/>
      <c r="AL77" s="745"/>
      <c r="AM77" s="745"/>
      <c r="AN77" s="745"/>
      <c r="AO77" s="745"/>
      <c r="AP77" s="745"/>
      <c r="AQ77" s="745"/>
      <c r="AR77" s="745"/>
      <c r="AS77" s="745"/>
      <c r="AT77" s="745"/>
      <c r="AU77" s="745"/>
      <c r="AV77" s="745"/>
      <c r="AW77" s="745"/>
      <c r="AX77" s="745"/>
    </row>
    <row r="78" spans="10:50" ht="12.75">
      <c r="J78" s="745"/>
      <c r="K78" s="745"/>
      <c r="L78" s="745"/>
      <c r="M78" s="745"/>
      <c r="N78" s="745"/>
      <c r="O78" s="745"/>
      <c r="P78" s="745"/>
      <c r="Q78" s="745"/>
      <c r="R78" s="745"/>
      <c r="S78" s="745"/>
      <c r="T78" s="745"/>
      <c r="U78" s="745"/>
      <c r="V78" s="745"/>
      <c r="W78" s="745"/>
      <c r="X78" s="745"/>
      <c r="Y78" s="745"/>
      <c r="Z78" s="745"/>
      <c r="AA78" s="745"/>
      <c r="AB78" s="745"/>
      <c r="AC78" s="745"/>
      <c r="AD78" s="745"/>
      <c r="AE78" s="745"/>
      <c r="AF78" s="745"/>
      <c r="AG78" s="745"/>
      <c r="AH78" s="745"/>
      <c r="AI78" s="745"/>
      <c r="AJ78" s="745"/>
      <c r="AK78" s="745"/>
      <c r="AL78" s="745"/>
      <c r="AM78" s="745"/>
      <c r="AN78" s="745"/>
      <c r="AO78" s="745"/>
      <c r="AP78" s="745"/>
      <c r="AQ78" s="745"/>
      <c r="AR78" s="745"/>
      <c r="AS78" s="745"/>
      <c r="AT78" s="745"/>
      <c r="AU78" s="745"/>
      <c r="AV78" s="745"/>
      <c r="AW78" s="745"/>
      <c r="AX78" s="745"/>
    </row>
    <row r="79" spans="10:50" ht="12.75">
      <c r="J79" s="745"/>
      <c r="K79" s="745"/>
      <c r="L79" s="745"/>
      <c r="M79" s="745"/>
      <c r="N79" s="745"/>
      <c r="O79" s="745"/>
      <c r="P79" s="745"/>
      <c r="Q79" s="745"/>
      <c r="R79" s="745"/>
      <c r="S79" s="745"/>
      <c r="T79" s="745"/>
      <c r="U79" s="745"/>
      <c r="V79" s="745"/>
      <c r="W79" s="745"/>
      <c r="X79" s="745"/>
      <c r="Y79" s="745"/>
      <c r="Z79" s="745"/>
      <c r="AA79" s="745"/>
      <c r="AB79" s="745"/>
      <c r="AC79" s="745"/>
      <c r="AD79" s="745"/>
      <c r="AE79" s="745"/>
      <c r="AF79" s="745"/>
      <c r="AG79" s="745"/>
      <c r="AH79" s="745"/>
      <c r="AI79" s="745"/>
      <c r="AJ79" s="745"/>
      <c r="AK79" s="745"/>
      <c r="AL79" s="745"/>
      <c r="AM79" s="745"/>
      <c r="AN79" s="745"/>
      <c r="AO79" s="745"/>
      <c r="AP79" s="745"/>
      <c r="AQ79" s="745"/>
      <c r="AR79" s="745"/>
      <c r="AS79" s="745"/>
      <c r="AT79" s="745"/>
      <c r="AU79" s="745"/>
      <c r="AV79" s="745"/>
      <c r="AW79" s="745"/>
      <c r="AX79" s="745"/>
    </row>
    <row r="80" spans="10:50" ht="12.75">
      <c r="J80" s="745"/>
      <c r="K80" s="745"/>
      <c r="L80" s="745"/>
      <c r="M80" s="745"/>
      <c r="N80" s="745"/>
      <c r="O80" s="745"/>
      <c r="P80" s="745"/>
      <c r="Q80" s="745"/>
      <c r="R80" s="745"/>
      <c r="S80" s="745"/>
      <c r="T80" s="745"/>
      <c r="U80" s="745"/>
      <c r="V80" s="745"/>
      <c r="W80" s="745"/>
      <c r="X80" s="745"/>
      <c r="Y80" s="745"/>
      <c r="Z80" s="745"/>
      <c r="AA80" s="745"/>
      <c r="AB80" s="745"/>
      <c r="AC80" s="745"/>
      <c r="AD80" s="745"/>
      <c r="AE80" s="745"/>
      <c r="AF80" s="745"/>
      <c r="AG80" s="745"/>
      <c r="AH80" s="745"/>
      <c r="AI80" s="745"/>
      <c r="AJ80" s="745"/>
      <c r="AK80" s="745"/>
      <c r="AL80" s="745"/>
      <c r="AM80" s="745"/>
      <c r="AN80" s="745"/>
      <c r="AO80" s="745"/>
      <c r="AP80" s="745"/>
      <c r="AQ80" s="745"/>
      <c r="AR80" s="745"/>
      <c r="AS80" s="745"/>
      <c r="AT80" s="745"/>
      <c r="AU80" s="745"/>
      <c r="AV80" s="745"/>
      <c r="AW80" s="745"/>
      <c r="AX80" s="745"/>
    </row>
    <row r="81" spans="10:50" ht="12.75"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745"/>
      <c r="Y81" s="745"/>
      <c r="Z81" s="745"/>
      <c r="AA81" s="745"/>
      <c r="AB81" s="745"/>
      <c r="AC81" s="745"/>
      <c r="AD81" s="745"/>
      <c r="AE81" s="745"/>
      <c r="AF81" s="745"/>
      <c r="AG81" s="745"/>
      <c r="AH81" s="745"/>
      <c r="AI81" s="745"/>
      <c r="AJ81" s="745"/>
      <c r="AK81" s="745"/>
      <c r="AL81" s="745"/>
      <c r="AM81" s="745"/>
      <c r="AN81" s="745"/>
      <c r="AO81" s="745"/>
      <c r="AP81" s="745"/>
      <c r="AQ81" s="745"/>
      <c r="AR81" s="745"/>
      <c r="AS81" s="745"/>
      <c r="AT81" s="745"/>
      <c r="AU81" s="745"/>
      <c r="AV81" s="745"/>
      <c r="AW81" s="745"/>
      <c r="AX81" s="745"/>
    </row>
    <row r="82" spans="10:50" ht="12.75">
      <c r="J82" s="745"/>
      <c r="K82" s="745"/>
      <c r="L82" s="745"/>
      <c r="M82" s="745"/>
      <c r="N82" s="745"/>
      <c r="O82" s="745"/>
      <c r="P82" s="745"/>
      <c r="Q82" s="745"/>
      <c r="R82" s="745"/>
      <c r="S82" s="745"/>
      <c r="T82" s="745"/>
      <c r="U82" s="745"/>
      <c r="V82" s="745"/>
      <c r="W82" s="745"/>
      <c r="X82" s="745"/>
      <c r="Y82" s="745"/>
      <c r="Z82" s="745"/>
      <c r="AA82" s="745"/>
      <c r="AB82" s="745"/>
      <c r="AC82" s="745"/>
      <c r="AD82" s="745"/>
      <c r="AE82" s="745"/>
      <c r="AF82" s="745"/>
      <c r="AG82" s="745"/>
      <c r="AH82" s="745"/>
      <c r="AI82" s="745"/>
      <c r="AJ82" s="745"/>
      <c r="AK82" s="745"/>
      <c r="AL82" s="745"/>
      <c r="AM82" s="745"/>
      <c r="AN82" s="745"/>
      <c r="AO82" s="745"/>
      <c r="AP82" s="745"/>
      <c r="AQ82" s="745"/>
      <c r="AR82" s="745"/>
      <c r="AS82" s="745"/>
      <c r="AT82" s="745"/>
      <c r="AU82" s="745"/>
      <c r="AV82" s="745"/>
      <c r="AW82" s="745"/>
      <c r="AX82" s="745"/>
    </row>
    <row r="83" spans="10:50" ht="12.75">
      <c r="J83" s="745"/>
      <c r="K83" s="745"/>
      <c r="L83" s="745"/>
      <c r="M83" s="745"/>
      <c r="N83" s="745"/>
      <c r="O83" s="745"/>
      <c r="P83" s="745"/>
      <c r="Q83" s="745"/>
      <c r="R83" s="745"/>
      <c r="S83" s="745"/>
      <c r="T83" s="745"/>
      <c r="U83" s="745"/>
      <c r="V83" s="745"/>
      <c r="W83" s="745"/>
      <c r="X83" s="745"/>
      <c r="Y83" s="745"/>
      <c r="Z83" s="745"/>
      <c r="AA83" s="745"/>
      <c r="AB83" s="745"/>
      <c r="AC83" s="745"/>
      <c r="AD83" s="745"/>
      <c r="AE83" s="745"/>
      <c r="AF83" s="745"/>
      <c r="AG83" s="745"/>
      <c r="AH83" s="745"/>
      <c r="AI83" s="745"/>
      <c r="AJ83" s="745"/>
      <c r="AK83" s="745"/>
      <c r="AL83" s="745"/>
      <c r="AM83" s="745"/>
      <c r="AN83" s="745"/>
      <c r="AO83" s="745"/>
      <c r="AP83" s="745"/>
      <c r="AQ83" s="745"/>
      <c r="AR83" s="745"/>
      <c r="AS83" s="745"/>
      <c r="AT83" s="745"/>
      <c r="AU83" s="745"/>
      <c r="AV83" s="745"/>
      <c r="AW83" s="745"/>
      <c r="AX83" s="745"/>
    </row>
    <row r="84" spans="10:50" ht="12.75"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5"/>
      <c r="AA84" s="745"/>
      <c r="AB84" s="745"/>
      <c r="AC84" s="745"/>
      <c r="AD84" s="745"/>
      <c r="AE84" s="745"/>
      <c r="AF84" s="745"/>
      <c r="AG84" s="745"/>
      <c r="AH84" s="745"/>
      <c r="AI84" s="745"/>
      <c r="AJ84" s="745"/>
      <c r="AK84" s="745"/>
      <c r="AL84" s="745"/>
      <c r="AM84" s="745"/>
      <c r="AN84" s="745"/>
      <c r="AO84" s="745"/>
      <c r="AP84" s="745"/>
      <c r="AQ84" s="745"/>
      <c r="AR84" s="745"/>
      <c r="AS84" s="745"/>
      <c r="AT84" s="745"/>
      <c r="AU84" s="745"/>
      <c r="AV84" s="745"/>
      <c r="AW84" s="745"/>
      <c r="AX84" s="745"/>
    </row>
    <row r="85" spans="10:50" ht="12.75">
      <c r="J85" s="745"/>
      <c r="K85" s="745"/>
      <c r="L85" s="745"/>
      <c r="M85" s="745"/>
      <c r="N85" s="745"/>
      <c r="O85" s="745"/>
      <c r="P85" s="745"/>
      <c r="Q85" s="745"/>
      <c r="R85" s="745"/>
      <c r="S85" s="745"/>
      <c r="T85" s="745"/>
      <c r="U85" s="745"/>
      <c r="V85" s="745"/>
      <c r="W85" s="745"/>
      <c r="X85" s="745"/>
      <c r="Y85" s="745"/>
      <c r="Z85" s="745"/>
      <c r="AA85" s="745"/>
      <c r="AB85" s="745"/>
      <c r="AC85" s="745"/>
      <c r="AD85" s="745"/>
      <c r="AE85" s="745"/>
      <c r="AF85" s="745"/>
      <c r="AG85" s="745"/>
      <c r="AH85" s="745"/>
      <c r="AI85" s="745"/>
      <c r="AJ85" s="745"/>
      <c r="AK85" s="745"/>
      <c r="AL85" s="745"/>
      <c r="AM85" s="745"/>
      <c r="AN85" s="745"/>
      <c r="AO85" s="745"/>
      <c r="AP85" s="745"/>
      <c r="AQ85" s="745"/>
      <c r="AR85" s="745"/>
      <c r="AS85" s="745"/>
      <c r="AT85" s="745"/>
      <c r="AU85" s="745"/>
      <c r="AV85" s="745"/>
      <c r="AW85" s="745"/>
      <c r="AX85" s="745"/>
    </row>
    <row r="86" spans="10:50" ht="12.75"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5"/>
      <c r="Z86" s="745"/>
      <c r="AA86" s="745"/>
      <c r="AB86" s="745"/>
      <c r="AC86" s="745"/>
      <c r="AD86" s="745"/>
      <c r="AE86" s="745"/>
      <c r="AF86" s="745"/>
      <c r="AG86" s="745"/>
      <c r="AH86" s="745"/>
      <c r="AI86" s="745"/>
      <c r="AJ86" s="745"/>
      <c r="AK86" s="745"/>
      <c r="AL86" s="745"/>
      <c r="AM86" s="745"/>
      <c r="AN86" s="745"/>
      <c r="AO86" s="745"/>
      <c r="AP86" s="745"/>
      <c r="AQ86" s="745"/>
      <c r="AR86" s="745"/>
      <c r="AS86" s="745"/>
      <c r="AT86" s="745"/>
      <c r="AU86" s="745"/>
      <c r="AV86" s="745"/>
      <c r="AW86" s="745"/>
      <c r="AX86" s="745"/>
    </row>
    <row r="87" spans="10:50" ht="12.75">
      <c r="J87" s="745"/>
      <c r="K87" s="745"/>
      <c r="L87" s="745"/>
      <c r="M87" s="745"/>
      <c r="N87" s="745"/>
      <c r="O87" s="745"/>
      <c r="P87" s="745"/>
      <c r="Q87" s="745"/>
      <c r="R87" s="745"/>
      <c r="S87" s="745"/>
      <c r="T87" s="745"/>
      <c r="U87" s="745"/>
      <c r="V87" s="745"/>
      <c r="W87" s="745"/>
      <c r="X87" s="745"/>
      <c r="Y87" s="745"/>
      <c r="Z87" s="745"/>
      <c r="AA87" s="745"/>
      <c r="AB87" s="745"/>
      <c r="AC87" s="745"/>
      <c r="AD87" s="745"/>
      <c r="AE87" s="745"/>
      <c r="AF87" s="745"/>
      <c r="AG87" s="745"/>
      <c r="AH87" s="745"/>
      <c r="AI87" s="745"/>
      <c r="AJ87" s="745"/>
      <c r="AK87" s="745"/>
      <c r="AL87" s="745"/>
      <c r="AM87" s="745"/>
      <c r="AN87" s="745"/>
      <c r="AO87" s="745"/>
      <c r="AP87" s="745"/>
      <c r="AQ87" s="745"/>
      <c r="AR87" s="745"/>
      <c r="AS87" s="745"/>
      <c r="AT87" s="745"/>
      <c r="AU87" s="745"/>
      <c r="AV87" s="745"/>
      <c r="AW87" s="745"/>
      <c r="AX87" s="745"/>
    </row>
    <row r="88" spans="10:50" ht="12.75">
      <c r="J88" s="745"/>
      <c r="K88" s="745"/>
      <c r="L88" s="745"/>
      <c r="M88" s="745"/>
      <c r="N88" s="745"/>
      <c r="O88" s="745"/>
      <c r="P88" s="745"/>
      <c r="Q88" s="745"/>
      <c r="R88" s="745"/>
      <c r="S88" s="745"/>
      <c r="T88" s="745"/>
      <c r="U88" s="745"/>
      <c r="V88" s="745"/>
      <c r="W88" s="745"/>
      <c r="X88" s="745"/>
      <c r="Y88" s="745"/>
      <c r="Z88" s="745"/>
      <c r="AA88" s="745"/>
      <c r="AB88" s="745"/>
      <c r="AC88" s="745"/>
      <c r="AD88" s="745"/>
      <c r="AE88" s="745"/>
      <c r="AF88" s="745"/>
      <c r="AG88" s="745"/>
      <c r="AH88" s="745"/>
      <c r="AI88" s="745"/>
      <c r="AJ88" s="745"/>
      <c r="AK88" s="745"/>
      <c r="AL88" s="745"/>
      <c r="AM88" s="745"/>
      <c r="AN88" s="745"/>
      <c r="AO88" s="745"/>
      <c r="AP88" s="745"/>
      <c r="AQ88" s="745"/>
      <c r="AR88" s="745"/>
      <c r="AS88" s="745"/>
      <c r="AT88" s="745"/>
      <c r="AU88" s="745"/>
      <c r="AV88" s="745"/>
      <c r="AW88" s="745"/>
      <c r="AX88" s="745"/>
    </row>
    <row r="89" spans="10:50" ht="12.75">
      <c r="J89" s="745"/>
      <c r="K89" s="745"/>
      <c r="L89" s="745"/>
      <c r="M89" s="745"/>
      <c r="N89" s="745"/>
      <c r="O89" s="745"/>
      <c r="P89" s="745"/>
      <c r="Q89" s="745"/>
      <c r="R89" s="745"/>
      <c r="S89" s="745"/>
      <c r="T89" s="745"/>
      <c r="U89" s="745"/>
      <c r="V89" s="745"/>
      <c r="W89" s="745"/>
      <c r="X89" s="745"/>
      <c r="Y89" s="745"/>
      <c r="Z89" s="745"/>
      <c r="AA89" s="745"/>
      <c r="AB89" s="745"/>
      <c r="AC89" s="745"/>
      <c r="AD89" s="745"/>
      <c r="AE89" s="745"/>
      <c r="AF89" s="745"/>
      <c r="AG89" s="745"/>
      <c r="AH89" s="745"/>
      <c r="AI89" s="745"/>
      <c r="AJ89" s="745"/>
      <c r="AK89" s="745"/>
      <c r="AL89" s="745"/>
      <c r="AM89" s="745"/>
      <c r="AN89" s="745"/>
      <c r="AO89" s="745"/>
      <c r="AP89" s="745"/>
      <c r="AQ89" s="745"/>
      <c r="AR89" s="745"/>
      <c r="AS89" s="745"/>
      <c r="AT89" s="745"/>
      <c r="AU89" s="745"/>
      <c r="AV89" s="745"/>
      <c r="AW89" s="745"/>
      <c r="AX89" s="745"/>
    </row>
    <row r="90" spans="10:50" ht="12.75">
      <c r="J90" s="745"/>
      <c r="K90" s="745"/>
      <c r="L90" s="745"/>
      <c r="M90" s="745"/>
      <c r="N90" s="745"/>
      <c r="O90" s="745"/>
      <c r="P90" s="745"/>
      <c r="Q90" s="745"/>
      <c r="R90" s="745"/>
      <c r="S90" s="745"/>
      <c r="T90" s="745"/>
      <c r="U90" s="745"/>
      <c r="V90" s="745"/>
      <c r="W90" s="745"/>
      <c r="X90" s="745"/>
      <c r="Y90" s="745"/>
      <c r="Z90" s="745"/>
      <c r="AA90" s="745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  <c r="AN90" s="745"/>
      <c r="AO90" s="745"/>
      <c r="AP90" s="745"/>
      <c r="AQ90" s="745"/>
      <c r="AR90" s="745"/>
      <c r="AS90" s="745"/>
      <c r="AT90" s="745"/>
      <c r="AU90" s="745"/>
      <c r="AV90" s="745"/>
      <c r="AW90" s="745"/>
      <c r="AX90" s="745"/>
    </row>
    <row r="91" spans="10:50" ht="12.75">
      <c r="J91" s="745"/>
      <c r="K91" s="745"/>
      <c r="L91" s="745"/>
      <c r="M91" s="745"/>
      <c r="N91" s="745"/>
      <c r="O91" s="745"/>
      <c r="P91" s="745"/>
      <c r="Q91" s="745"/>
      <c r="R91" s="745"/>
      <c r="S91" s="745"/>
      <c r="T91" s="745"/>
      <c r="U91" s="745"/>
      <c r="V91" s="745"/>
      <c r="W91" s="745"/>
      <c r="X91" s="745"/>
      <c r="Y91" s="745"/>
      <c r="Z91" s="745"/>
      <c r="AA91" s="745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  <c r="AN91" s="745"/>
      <c r="AO91" s="745"/>
      <c r="AP91" s="745"/>
      <c r="AQ91" s="745"/>
      <c r="AR91" s="745"/>
      <c r="AS91" s="745"/>
      <c r="AT91" s="745"/>
      <c r="AU91" s="745"/>
      <c r="AV91" s="745"/>
      <c r="AW91" s="745"/>
      <c r="AX91" s="745"/>
    </row>
    <row r="92" spans="10:50" ht="12.75">
      <c r="J92" s="745"/>
      <c r="K92" s="745"/>
      <c r="L92" s="745"/>
      <c r="M92" s="745"/>
      <c r="N92" s="745"/>
      <c r="O92" s="745"/>
      <c r="P92" s="745"/>
      <c r="Q92" s="745"/>
      <c r="R92" s="745"/>
      <c r="S92" s="745"/>
      <c r="T92" s="745"/>
      <c r="U92" s="745"/>
      <c r="V92" s="745"/>
      <c r="W92" s="745"/>
      <c r="X92" s="745"/>
      <c r="Y92" s="745"/>
      <c r="Z92" s="745"/>
      <c r="AA92" s="745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  <c r="AN92" s="745"/>
      <c r="AO92" s="745"/>
      <c r="AP92" s="745"/>
      <c r="AQ92" s="745"/>
      <c r="AR92" s="745"/>
      <c r="AS92" s="745"/>
      <c r="AT92" s="745"/>
      <c r="AU92" s="745"/>
      <c r="AV92" s="745"/>
      <c r="AW92" s="745"/>
      <c r="AX92" s="745"/>
    </row>
    <row r="93" spans="10:50" ht="12.75">
      <c r="J93" s="745"/>
      <c r="K93" s="745"/>
      <c r="L93" s="745"/>
      <c r="M93" s="745"/>
      <c r="N93" s="745"/>
      <c r="O93" s="745"/>
      <c r="P93" s="745"/>
      <c r="Q93" s="745"/>
      <c r="R93" s="745"/>
      <c r="S93" s="745"/>
      <c r="T93" s="745"/>
      <c r="U93" s="745"/>
      <c r="V93" s="745"/>
      <c r="W93" s="745"/>
      <c r="X93" s="745"/>
      <c r="Y93" s="745"/>
      <c r="Z93" s="745"/>
      <c r="AA93" s="74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  <c r="AN93" s="745"/>
      <c r="AO93" s="745"/>
      <c r="AP93" s="745"/>
      <c r="AQ93" s="745"/>
      <c r="AR93" s="745"/>
      <c r="AS93" s="745"/>
      <c r="AT93" s="745"/>
      <c r="AU93" s="745"/>
      <c r="AV93" s="745"/>
      <c r="AW93" s="745"/>
      <c r="AX93" s="745"/>
    </row>
    <row r="94" spans="10:50" ht="12.75">
      <c r="J94" s="745"/>
      <c r="K94" s="745"/>
      <c r="L94" s="745"/>
      <c r="M94" s="745"/>
      <c r="N94" s="745"/>
      <c r="O94" s="745"/>
      <c r="P94" s="745"/>
      <c r="Q94" s="745"/>
      <c r="R94" s="745"/>
      <c r="S94" s="745"/>
      <c r="T94" s="745"/>
      <c r="U94" s="745"/>
      <c r="V94" s="745"/>
      <c r="W94" s="745"/>
      <c r="X94" s="745"/>
      <c r="Y94" s="745"/>
      <c r="Z94" s="745"/>
      <c r="AA94" s="745"/>
      <c r="AB94" s="745"/>
      <c r="AC94" s="745"/>
      <c r="AD94" s="745"/>
      <c r="AE94" s="745"/>
      <c r="AF94" s="745"/>
      <c r="AG94" s="745"/>
      <c r="AH94" s="745"/>
      <c r="AI94" s="745"/>
      <c r="AJ94" s="745"/>
      <c r="AK94" s="745"/>
      <c r="AL94" s="745"/>
      <c r="AM94" s="745"/>
      <c r="AN94" s="745"/>
      <c r="AO94" s="745"/>
      <c r="AP94" s="745"/>
      <c r="AQ94" s="745"/>
      <c r="AR94" s="745"/>
      <c r="AS94" s="745"/>
      <c r="AT94" s="745"/>
      <c r="AU94" s="745"/>
      <c r="AV94" s="745"/>
      <c r="AW94" s="745"/>
      <c r="AX94" s="745"/>
    </row>
    <row r="95" spans="10:50" ht="12.75">
      <c r="J95" s="745"/>
      <c r="K95" s="745"/>
      <c r="L95" s="745"/>
      <c r="M95" s="745"/>
      <c r="N95" s="745"/>
      <c r="O95" s="745"/>
      <c r="P95" s="745"/>
      <c r="Q95" s="745"/>
      <c r="R95" s="745"/>
      <c r="S95" s="745"/>
      <c r="T95" s="745"/>
      <c r="U95" s="745"/>
      <c r="V95" s="745"/>
      <c r="W95" s="745"/>
      <c r="X95" s="745"/>
      <c r="Y95" s="745"/>
      <c r="Z95" s="745"/>
      <c r="AA95" s="74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  <c r="AN95" s="745"/>
      <c r="AO95" s="745"/>
      <c r="AP95" s="745"/>
      <c r="AQ95" s="745"/>
      <c r="AR95" s="745"/>
      <c r="AS95" s="745"/>
      <c r="AT95" s="745"/>
      <c r="AU95" s="745"/>
      <c r="AV95" s="745"/>
      <c r="AW95" s="745"/>
      <c r="AX95" s="745"/>
    </row>
    <row r="96" spans="10:50" ht="12.75">
      <c r="J96" s="745"/>
      <c r="K96" s="745"/>
      <c r="L96" s="745"/>
      <c r="M96" s="745"/>
      <c r="N96" s="745"/>
      <c r="O96" s="745"/>
      <c r="P96" s="745"/>
      <c r="Q96" s="745"/>
      <c r="R96" s="745"/>
      <c r="S96" s="745"/>
      <c r="T96" s="745"/>
      <c r="U96" s="745"/>
      <c r="V96" s="745"/>
      <c r="W96" s="745"/>
      <c r="X96" s="745"/>
      <c r="Y96" s="745"/>
      <c r="Z96" s="745"/>
      <c r="AA96" s="74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  <c r="AN96" s="745"/>
      <c r="AO96" s="745"/>
      <c r="AP96" s="745"/>
      <c r="AQ96" s="745"/>
      <c r="AR96" s="745"/>
      <c r="AS96" s="745"/>
      <c r="AT96" s="745"/>
      <c r="AU96" s="745"/>
      <c r="AV96" s="745"/>
      <c r="AW96" s="745"/>
      <c r="AX96" s="745"/>
    </row>
    <row r="97" spans="10:50" ht="12.75">
      <c r="J97" s="745"/>
      <c r="K97" s="745"/>
      <c r="L97" s="745"/>
      <c r="M97" s="745"/>
      <c r="N97" s="745"/>
      <c r="O97" s="745"/>
      <c r="P97" s="745"/>
      <c r="Q97" s="745"/>
      <c r="R97" s="745"/>
      <c r="S97" s="745"/>
      <c r="T97" s="745"/>
      <c r="U97" s="745"/>
      <c r="V97" s="745"/>
      <c r="W97" s="745"/>
      <c r="X97" s="745"/>
      <c r="Y97" s="745"/>
      <c r="Z97" s="745"/>
      <c r="AA97" s="74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  <c r="AN97" s="745"/>
      <c r="AO97" s="745"/>
      <c r="AP97" s="745"/>
      <c r="AQ97" s="745"/>
      <c r="AR97" s="745"/>
      <c r="AS97" s="745"/>
      <c r="AT97" s="745"/>
      <c r="AU97" s="745"/>
      <c r="AV97" s="745"/>
      <c r="AW97" s="745"/>
      <c r="AX97" s="745"/>
    </row>
    <row r="98" spans="10:50" ht="12.75">
      <c r="J98" s="745"/>
      <c r="K98" s="745"/>
      <c r="L98" s="745"/>
      <c r="M98" s="745"/>
      <c r="N98" s="745"/>
      <c r="O98" s="745"/>
      <c r="P98" s="745"/>
      <c r="Q98" s="745"/>
      <c r="R98" s="745"/>
      <c r="S98" s="745"/>
      <c r="T98" s="745"/>
      <c r="U98" s="745"/>
      <c r="V98" s="745"/>
      <c r="W98" s="745"/>
      <c r="X98" s="745"/>
      <c r="Y98" s="745"/>
      <c r="Z98" s="745"/>
      <c r="AA98" s="74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  <c r="AN98" s="745"/>
      <c r="AO98" s="745"/>
      <c r="AP98" s="745"/>
      <c r="AQ98" s="745"/>
      <c r="AR98" s="745"/>
      <c r="AS98" s="745"/>
      <c r="AT98" s="745"/>
      <c r="AU98" s="745"/>
      <c r="AV98" s="745"/>
      <c r="AW98" s="745"/>
      <c r="AX98" s="745"/>
    </row>
    <row r="99" spans="10:50" ht="12.75">
      <c r="J99" s="745"/>
      <c r="K99" s="745"/>
      <c r="L99" s="745"/>
      <c r="M99" s="745"/>
      <c r="N99" s="745"/>
      <c r="O99" s="745"/>
      <c r="P99" s="745"/>
      <c r="Q99" s="745"/>
      <c r="R99" s="745"/>
      <c r="S99" s="745"/>
      <c r="T99" s="745"/>
      <c r="U99" s="745"/>
      <c r="V99" s="745"/>
      <c r="W99" s="745"/>
      <c r="X99" s="745"/>
      <c r="Y99" s="745"/>
      <c r="Z99" s="745"/>
      <c r="AA99" s="74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  <c r="AN99" s="745"/>
      <c r="AO99" s="745"/>
      <c r="AP99" s="745"/>
      <c r="AQ99" s="745"/>
      <c r="AR99" s="745"/>
      <c r="AS99" s="745"/>
      <c r="AT99" s="745"/>
      <c r="AU99" s="745"/>
      <c r="AV99" s="745"/>
      <c r="AW99" s="745"/>
      <c r="AX99" s="745"/>
    </row>
    <row r="100" spans="10:50" ht="12.75">
      <c r="J100" s="745"/>
      <c r="K100" s="745"/>
      <c r="L100" s="745"/>
      <c r="M100" s="745"/>
      <c r="N100" s="745"/>
      <c r="O100" s="745"/>
      <c r="P100" s="745"/>
      <c r="Q100" s="745"/>
      <c r="R100" s="745"/>
      <c r="S100" s="745"/>
      <c r="T100" s="745"/>
      <c r="U100" s="745"/>
      <c r="V100" s="745"/>
      <c r="W100" s="745"/>
      <c r="X100" s="745"/>
      <c r="Y100" s="745"/>
      <c r="Z100" s="745"/>
      <c r="AA100" s="74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  <c r="AN100" s="745"/>
      <c r="AO100" s="745"/>
      <c r="AP100" s="745"/>
      <c r="AQ100" s="745"/>
      <c r="AR100" s="745"/>
      <c r="AS100" s="745"/>
      <c r="AT100" s="745"/>
      <c r="AU100" s="745"/>
      <c r="AV100" s="745"/>
      <c r="AW100" s="745"/>
      <c r="AX100" s="745"/>
    </row>
    <row r="101" spans="10:50" ht="12.75">
      <c r="J101" s="745"/>
      <c r="K101" s="745"/>
      <c r="L101" s="745"/>
      <c r="M101" s="745"/>
      <c r="N101" s="745"/>
      <c r="O101" s="745"/>
      <c r="P101" s="745"/>
      <c r="Q101" s="745"/>
      <c r="R101" s="745"/>
      <c r="S101" s="745"/>
      <c r="T101" s="745"/>
      <c r="U101" s="745"/>
      <c r="V101" s="745"/>
      <c r="W101" s="745"/>
      <c r="X101" s="745"/>
      <c r="Y101" s="745"/>
      <c r="Z101" s="745"/>
      <c r="AA101" s="74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  <c r="AN101" s="745"/>
      <c r="AO101" s="745"/>
      <c r="AP101" s="745"/>
      <c r="AQ101" s="745"/>
      <c r="AR101" s="745"/>
      <c r="AS101" s="745"/>
      <c r="AT101" s="745"/>
      <c r="AU101" s="745"/>
      <c r="AV101" s="745"/>
      <c r="AW101" s="745"/>
      <c r="AX101" s="745"/>
    </row>
    <row r="102" spans="10:50" ht="12.75">
      <c r="J102" s="745"/>
      <c r="K102" s="745"/>
      <c r="L102" s="745"/>
      <c r="M102" s="745"/>
      <c r="N102" s="745"/>
      <c r="O102" s="745"/>
      <c r="P102" s="745"/>
      <c r="Q102" s="745"/>
      <c r="R102" s="745"/>
      <c r="S102" s="745"/>
      <c r="T102" s="745"/>
      <c r="U102" s="745"/>
      <c r="V102" s="745"/>
      <c r="W102" s="745"/>
      <c r="X102" s="745"/>
      <c r="Y102" s="745"/>
      <c r="Z102" s="745"/>
      <c r="AA102" s="74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  <c r="AN102" s="745"/>
      <c r="AO102" s="745"/>
      <c r="AP102" s="745"/>
      <c r="AQ102" s="745"/>
      <c r="AR102" s="745"/>
      <c r="AS102" s="745"/>
      <c r="AT102" s="745"/>
      <c r="AU102" s="745"/>
      <c r="AV102" s="745"/>
      <c r="AW102" s="745"/>
      <c r="AX102" s="745"/>
    </row>
    <row r="103" spans="10:50" ht="12.75">
      <c r="J103" s="745"/>
      <c r="K103" s="745"/>
      <c r="L103" s="745"/>
      <c r="M103" s="745"/>
      <c r="N103" s="745"/>
      <c r="O103" s="745"/>
      <c r="P103" s="745"/>
      <c r="Q103" s="745"/>
      <c r="R103" s="745"/>
      <c r="S103" s="745"/>
      <c r="T103" s="745"/>
      <c r="U103" s="745"/>
      <c r="V103" s="745"/>
      <c r="W103" s="745"/>
      <c r="X103" s="745"/>
      <c r="Y103" s="745"/>
      <c r="Z103" s="745"/>
      <c r="AA103" s="745"/>
      <c r="AB103" s="745"/>
      <c r="AC103" s="745"/>
      <c r="AD103" s="745"/>
      <c r="AE103" s="745"/>
      <c r="AF103" s="745"/>
      <c r="AG103" s="745"/>
      <c r="AH103" s="745"/>
      <c r="AI103" s="745"/>
      <c r="AJ103" s="745"/>
      <c r="AK103" s="745"/>
      <c r="AL103" s="745"/>
      <c r="AM103" s="745"/>
      <c r="AN103" s="745"/>
      <c r="AO103" s="745"/>
      <c r="AP103" s="745"/>
      <c r="AQ103" s="745"/>
      <c r="AR103" s="745"/>
      <c r="AS103" s="745"/>
      <c r="AT103" s="745"/>
      <c r="AU103" s="745"/>
      <c r="AV103" s="745"/>
      <c r="AW103" s="745"/>
      <c r="AX103" s="745"/>
    </row>
    <row r="104" spans="10:50" ht="12.75">
      <c r="J104" s="745"/>
      <c r="K104" s="745"/>
      <c r="L104" s="745"/>
      <c r="M104" s="745"/>
      <c r="N104" s="745"/>
      <c r="O104" s="745"/>
      <c r="P104" s="745"/>
      <c r="Q104" s="745"/>
      <c r="R104" s="745"/>
      <c r="S104" s="745"/>
      <c r="T104" s="745"/>
      <c r="U104" s="745"/>
      <c r="V104" s="745"/>
      <c r="W104" s="745"/>
      <c r="X104" s="745"/>
      <c r="Y104" s="745"/>
      <c r="Z104" s="745"/>
      <c r="AA104" s="74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  <c r="AN104" s="745"/>
      <c r="AO104" s="745"/>
      <c r="AP104" s="745"/>
      <c r="AQ104" s="745"/>
      <c r="AR104" s="745"/>
      <c r="AS104" s="745"/>
      <c r="AT104" s="745"/>
      <c r="AU104" s="745"/>
      <c r="AV104" s="745"/>
      <c r="AW104" s="745"/>
      <c r="AX104" s="745"/>
    </row>
    <row r="105" spans="10:50" ht="12.75">
      <c r="J105" s="745"/>
      <c r="K105" s="745"/>
      <c r="L105" s="745"/>
      <c r="M105" s="745"/>
      <c r="N105" s="745"/>
      <c r="O105" s="745"/>
      <c r="P105" s="745"/>
      <c r="Q105" s="745"/>
      <c r="R105" s="745"/>
      <c r="S105" s="745"/>
      <c r="T105" s="745"/>
      <c r="U105" s="745"/>
      <c r="V105" s="745"/>
      <c r="W105" s="745"/>
      <c r="X105" s="745"/>
      <c r="Y105" s="745"/>
      <c r="Z105" s="745"/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  <c r="AN105" s="745"/>
      <c r="AO105" s="745"/>
      <c r="AP105" s="745"/>
      <c r="AQ105" s="745"/>
      <c r="AR105" s="745"/>
      <c r="AS105" s="745"/>
      <c r="AT105" s="745"/>
      <c r="AU105" s="745"/>
      <c r="AV105" s="745"/>
      <c r="AW105" s="745"/>
      <c r="AX105" s="745"/>
    </row>
    <row r="106" spans="10:50" ht="12.75">
      <c r="J106" s="745"/>
      <c r="K106" s="745"/>
      <c r="L106" s="745"/>
      <c r="M106" s="745"/>
      <c r="N106" s="745"/>
      <c r="O106" s="745"/>
      <c r="P106" s="745"/>
      <c r="Q106" s="745"/>
      <c r="R106" s="745"/>
      <c r="S106" s="745"/>
      <c r="T106" s="745"/>
      <c r="U106" s="745"/>
      <c r="V106" s="745"/>
      <c r="W106" s="745"/>
      <c r="X106" s="745"/>
      <c r="Y106" s="745"/>
      <c r="Z106" s="745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  <c r="AN106" s="745"/>
      <c r="AO106" s="745"/>
      <c r="AP106" s="745"/>
      <c r="AQ106" s="745"/>
      <c r="AR106" s="745"/>
      <c r="AS106" s="745"/>
      <c r="AT106" s="745"/>
      <c r="AU106" s="745"/>
      <c r="AV106" s="745"/>
      <c r="AW106" s="745"/>
      <c r="AX106" s="745"/>
    </row>
    <row r="107" spans="10:50" ht="12.75">
      <c r="J107" s="745"/>
      <c r="K107" s="745"/>
      <c r="L107" s="745"/>
      <c r="M107" s="745"/>
      <c r="N107" s="745"/>
      <c r="O107" s="745"/>
      <c r="P107" s="745"/>
      <c r="Q107" s="745"/>
      <c r="R107" s="745"/>
      <c r="S107" s="745"/>
      <c r="T107" s="745"/>
      <c r="U107" s="745"/>
      <c r="V107" s="745"/>
      <c r="W107" s="745"/>
      <c r="X107" s="745"/>
      <c r="Y107" s="745"/>
      <c r="Z107" s="745"/>
      <c r="AA107" s="74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  <c r="AN107" s="745"/>
      <c r="AO107" s="745"/>
      <c r="AP107" s="745"/>
      <c r="AQ107" s="745"/>
      <c r="AR107" s="745"/>
      <c r="AS107" s="745"/>
      <c r="AT107" s="745"/>
      <c r="AU107" s="745"/>
      <c r="AV107" s="745"/>
      <c r="AW107" s="745"/>
      <c r="AX107" s="745"/>
    </row>
    <row r="108" spans="10:50" ht="12.75">
      <c r="J108" s="745"/>
      <c r="K108" s="745"/>
      <c r="L108" s="745"/>
      <c r="M108" s="745"/>
      <c r="N108" s="745"/>
      <c r="O108" s="745"/>
      <c r="P108" s="745"/>
      <c r="Q108" s="745"/>
      <c r="R108" s="745"/>
      <c r="S108" s="745"/>
      <c r="T108" s="745"/>
      <c r="U108" s="745"/>
      <c r="V108" s="745"/>
      <c r="W108" s="745"/>
      <c r="X108" s="745"/>
      <c r="Y108" s="745"/>
      <c r="Z108" s="745"/>
      <c r="AA108" s="74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  <c r="AN108" s="745"/>
      <c r="AO108" s="745"/>
      <c r="AP108" s="745"/>
      <c r="AQ108" s="745"/>
      <c r="AR108" s="745"/>
      <c r="AS108" s="745"/>
      <c r="AT108" s="745"/>
      <c r="AU108" s="745"/>
      <c r="AV108" s="745"/>
      <c r="AW108" s="745"/>
      <c r="AX108" s="745"/>
    </row>
    <row r="109" spans="10:50" ht="12.75">
      <c r="J109" s="745"/>
      <c r="K109" s="745"/>
      <c r="L109" s="745"/>
      <c r="M109" s="745"/>
      <c r="N109" s="745"/>
      <c r="O109" s="745"/>
      <c r="P109" s="745"/>
      <c r="Q109" s="745"/>
      <c r="R109" s="745"/>
      <c r="S109" s="745"/>
      <c r="T109" s="745"/>
      <c r="U109" s="745"/>
      <c r="V109" s="745"/>
      <c r="W109" s="745"/>
      <c r="X109" s="745"/>
      <c r="Y109" s="745"/>
      <c r="Z109" s="745"/>
      <c r="AA109" s="745"/>
      <c r="AB109" s="745"/>
      <c r="AC109" s="745"/>
      <c r="AD109" s="745"/>
      <c r="AE109" s="745"/>
      <c r="AF109" s="745"/>
      <c r="AG109" s="745"/>
      <c r="AH109" s="745"/>
      <c r="AI109" s="745"/>
      <c r="AJ109" s="745"/>
      <c r="AK109" s="745"/>
      <c r="AL109" s="745"/>
      <c r="AM109" s="745"/>
      <c r="AN109" s="745"/>
      <c r="AO109" s="745"/>
      <c r="AP109" s="745"/>
      <c r="AQ109" s="745"/>
      <c r="AR109" s="745"/>
      <c r="AS109" s="745"/>
      <c r="AT109" s="745"/>
      <c r="AU109" s="745"/>
      <c r="AV109" s="745"/>
      <c r="AW109" s="745"/>
      <c r="AX109" s="745"/>
    </row>
    <row r="110" spans="10:50" ht="12.75">
      <c r="J110" s="745"/>
      <c r="K110" s="745"/>
      <c r="L110" s="745"/>
      <c r="M110" s="745"/>
      <c r="N110" s="745"/>
      <c r="O110" s="745"/>
      <c r="P110" s="745"/>
      <c r="Q110" s="745"/>
      <c r="R110" s="745"/>
      <c r="S110" s="745"/>
      <c r="T110" s="745"/>
      <c r="U110" s="745"/>
      <c r="V110" s="745"/>
      <c r="W110" s="745"/>
      <c r="X110" s="745"/>
      <c r="Y110" s="745"/>
      <c r="Z110" s="745"/>
      <c r="AA110" s="745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  <c r="AN110" s="745"/>
      <c r="AO110" s="745"/>
      <c r="AP110" s="745"/>
      <c r="AQ110" s="745"/>
      <c r="AR110" s="745"/>
      <c r="AS110" s="745"/>
      <c r="AT110" s="745"/>
      <c r="AU110" s="745"/>
      <c r="AV110" s="745"/>
      <c r="AW110" s="745"/>
      <c r="AX110" s="745"/>
    </row>
    <row r="111" spans="10:50" ht="12.75">
      <c r="J111" s="745"/>
      <c r="K111" s="745"/>
      <c r="L111" s="745"/>
      <c r="M111" s="745"/>
      <c r="N111" s="745"/>
      <c r="O111" s="745"/>
      <c r="P111" s="745"/>
      <c r="Q111" s="745"/>
      <c r="R111" s="745"/>
      <c r="S111" s="745"/>
      <c r="T111" s="745"/>
      <c r="U111" s="745"/>
      <c r="V111" s="745"/>
      <c r="W111" s="745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  <c r="AN111" s="745"/>
      <c r="AO111" s="745"/>
      <c r="AP111" s="745"/>
      <c r="AQ111" s="745"/>
      <c r="AR111" s="745"/>
      <c r="AS111" s="745"/>
      <c r="AT111" s="745"/>
      <c r="AU111" s="745"/>
      <c r="AV111" s="745"/>
      <c r="AW111" s="745"/>
      <c r="AX111" s="745"/>
    </row>
    <row r="112" spans="10:50" ht="12.75">
      <c r="J112" s="745"/>
      <c r="K112" s="745"/>
      <c r="L112" s="745"/>
      <c r="M112" s="745"/>
      <c r="N112" s="745"/>
      <c r="O112" s="745"/>
      <c r="P112" s="745"/>
      <c r="Q112" s="745"/>
      <c r="R112" s="745"/>
      <c r="S112" s="745"/>
      <c r="T112" s="745"/>
      <c r="U112" s="745"/>
      <c r="V112" s="745"/>
      <c r="W112" s="745"/>
      <c r="X112" s="745"/>
      <c r="Y112" s="745"/>
      <c r="Z112" s="745"/>
      <c r="AA112" s="745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  <c r="AN112" s="745"/>
      <c r="AO112" s="745"/>
      <c r="AP112" s="745"/>
      <c r="AQ112" s="745"/>
      <c r="AR112" s="745"/>
      <c r="AS112" s="745"/>
      <c r="AT112" s="745"/>
      <c r="AU112" s="745"/>
      <c r="AV112" s="745"/>
      <c r="AW112" s="745"/>
      <c r="AX112" s="745"/>
    </row>
    <row r="113" spans="10:50" ht="12.75">
      <c r="J113" s="745"/>
      <c r="K113" s="745"/>
      <c r="L113" s="745"/>
      <c r="M113" s="745"/>
      <c r="N113" s="745"/>
      <c r="O113" s="745"/>
      <c r="P113" s="745"/>
      <c r="Q113" s="745"/>
      <c r="R113" s="745"/>
      <c r="S113" s="745"/>
      <c r="T113" s="745"/>
      <c r="U113" s="745"/>
      <c r="V113" s="745"/>
      <c r="W113" s="745"/>
      <c r="X113" s="745"/>
      <c r="Y113" s="745"/>
      <c r="Z113" s="745"/>
      <c r="AA113" s="745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  <c r="AN113" s="745"/>
      <c r="AO113" s="745"/>
      <c r="AP113" s="745"/>
      <c r="AQ113" s="745"/>
      <c r="AR113" s="745"/>
      <c r="AS113" s="745"/>
      <c r="AT113" s="745"/>
      <c r="AU113" s="745"/>
      <c r="AV113" s="745"/>
      <c r="AW113" s="745"/>
      <c r="AX113" s="745"/>
    </row>
    <row r="114" spans="10:50" ht="12.75">
      <c r="J114" s="745"/>
      <c r="K114" s="745"/>
      <c r="L114" s="745"/>
      <c r="M114" s="745"/>
      <c r="N114" s="745"/>
      <c r="O114" s="745"/>
      <c r="P114" s="745"/>
      <c r="Q114" s="745"/>
      <c r="R114" s="745"/>
      <c r="S114" s="745"/>
      <c r="T114" s="745"/>
      <c r="U114" s="745"/>
      <c r="V114" s="745"/>
      <c r="W114" s="745"/>
      <c r="X114" s="745"/>
      <c r="Y114" s="745"/>
      <c r="Z114" s="745"/>
      <c r="AA114" s="745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  <c r="AN114" s="745"/>
      <c r="AO114" s="745"/>
      <c r="AP114" s="745"/>
      <c r="AQ114" s="745"/>
      <c r="AR114" s="745"/>
      <c r="AS114" s="745"/>
      <c r="AT114" s="745"/>
      <c r="AU114" s="745"/>
      <c r="AV114" s="745"/>
      <c r="AW114" s="745"/>
      <c r="AX114" s="745"/>
    </row>
    <row r="115" spans="10:50" ht="12.75">
      <c r="J115" s="745"/>
      <c r="K115" s="745"/>
      <c r="L115" s="745"/>
      <c r="M115" s="745"/>
      <c r="N115" s="745"/>
      <c r="O115" s="745"/>
      <c r="P115" s="745"/>
      <c r="Q115" s="745"/>
      <c r="R115" s="745"/>
      <c r="S115" s="745"/>
      <c r="T115" s="745"/>
      <c r="U115" s="745"/>
      <c r="V115" s="745"/>
      <c r="W115" s="745"/>
      <c r="X115" s="745"/>
      <c r="Y115" s="745"/>
      <c r="Z115" s="745"/>
      <c r="AA115" s="745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  <c r="AN115" s="745"/>
      <c r="AO115" s="745"/>
      <c r="AP115" s="745"/>
      <c r="AQ115" s="745"/>
      <c r="AR115" s="745"/>
      <c r="AS115" s="745"/>
      <c r="AT115" s="745"/>
      <c r="AU115" s="745"/>
      <c r="AV115" s="745"/>
      <c r="AW115" s="745"/>
      <c r="AX115" s="745"/>
    </row>
    <row r="116" spans="10:50" ht="12.75">
      <c r="J116" s="745"/>
      <c r="K116" s="745"/>
      <c r="L116" s="745"/>
      <c r="M116" s="745"/>
      <c r="N116" s="745"/>
      <c r="O116" s="745"/>
      <c r="P116" s="745"/>
      <c r="Q116" s="745"/>
      <c r="R116" s="745"/>
      <c r="S116" s="745"/>
      <c r="T116" s="745"/>
      <c r="U116" s="745"/>
      <c r="V116" s="745"/>
      <c r="W116" s="745"/>
      <c r="X116" s="745"/>
      <c r="Y116" s="745"/>
      <c r="Z116" s="745"/>
      <c r="AA116" s="745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  <c r="AN116" s="745"/>
      <c r="AO116" s="745"/>
      <c r="AP116" s="745"/>
      <c r="AQ116" s="745"/>
      <c r="AR116" s="745"/>
      <c r="AS116" s="745"/>
      <c r="AT116" s="745"/>
      <c r="AU116" s="745"/>
      <c r="AV116" s="745"/>
      <c r="AW116" s="745"/>
      <c r="AX116" s="745"/>
    </row>
    <row r="117" spans="10:50" ht="12.75">
      <c r="J117" s="745"/>
      <c r="K117" s="745"/>
      <c r="L117" s="745"/>
      <c r="M117" s="745"/>
      <c r="N117" s="745"/>
      <c r="O117" s="745"/>
      <c r="P117" s="745"/>
      <c r="Q117" s="745"/>
      <c r="R117" s="745"/>
      <c r="S117" s="745"/>
      <c r="T117" s="745"/>
      <c r="U117" s="745"/>
      <c r="V117" s="745"/>
      <c r="W117" s="745"/>
      <c r="X117" s="745"/>
      <c r="Y117" s="745"/>
      <c r="Z117" s="745"/>
      <c r="AA117" s="745"/>
      <c r="AB117" s="745"/>
      <c r="AC117" s="745"/>
      <c r="AD117" s="745"/>
      <c r="AE117" s="745"/>
      <c r="AF117" s="745"/>
      <c r="AG117" s="745"/>
      <c r="AH117" s="745"/>
      <c r="AI117" s="745"/>
      <c r="AJ117" s="745"/>
      <c r="AK117" s="745"/>
      <c r="AL117" s="745"/>
      <c r="AM117" s="745"/>
      <c r="AN117" s="745"/>
      <c r="AO117" s="745"/>
      <c r="AP117" s="745"/>
      <c r="AQ117" s="745"/>
      <c r="AR117" s="745"/>
      <c r="AS117" s="745"/>
      <c r="AT117" s="745"/>
      <c r="AU117" s="745"/>
      <c r="AV117" s="745"/>
      <c r="AW117" s="745"/>
      <c r="AX117" s="745"/>
    </row>
    <row r="118" spans="10:50" ht="12.75">
      <c r="J118" s="745"/>
      <c r="K118" s="745"/>
      <c r="L118" s="745"/>
      <c r="M118" s="745"/>
      <c r="N118" s="745"/>
      <c r="O118" s="745"/>
      <c r="P118" s="745"/>
      <c r="Q118" s="745"/>
      <c r="R118" s="745"/>
      <c r="S118" s="745"/>
      <c r="T118" s="745"/>
      <c r="U118" s="745"/>
      <c r="V118" s="745"/>
      <c r="W118" s="745"/>
      <c r="X118" s="745"/>
      <c r="Y118" s="745"/>
      <c r="Z118" s="745"/>
      <c r="AA118" s="745"/>
      <c r="AB118" s="745"/>
      <c r="AC118" s="745"/>
      <c r="AD118" s="745"/>
      <c r="AE118" s="745"/>
      <c r="AF118" s="745"/>
      <c r="AG118" s="745"/>
      <c r="AH118" s="745"/>
      <c r="AI118" s="745"/>
      <c r="AJ118" s="745"/>
      <c r="AK118" s="745"/>
      <c r="AL118" s="745"/>
      <c r="AM118" s="745"/>
      <c r="AN118" s="745"/>
      <c r="AO118" s="745"/>
      <c r="AP118" s="745"/>
      <c r="AQ118" s="745"/>
      <c r="AR118" s="745"/>
      <c r="AS118" s="745"/>
      <c r="AT118" s="745"/>
      <c r="AU118" s="745"/>
      <c r="AV118" s="745"/>
      <c r="AW118" s="745"/>
      <c r="AX118" s="745"/>
    </row>
    <row r="119" spans="10:50" ht="12.75"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5"/>
      <c r="U119" s="745"/>
      <c r="V119" s="745"/>
      <c r="W119" s="745"/>
      <c r="X119" s="745"/>
      <c r="Y119" s="745"/>
      <c r="Z119" s="745"/>
      <c r="AA119" s="745"/>
      <c r="AB119" s="745"/>
      <c r="AC119" s="745"/>
      <c r="AD119" s="745"/>
      <c r="AE119" s="745"/>
      <c r="AF119" s="745"/>
      <c r="AG119" s="745"/>
      <c r="AH119" s="745"/>
      <c r="AI119" s="745"/>
      <c r="AJ119" s="745"/>
      <c r="AK119" s="745"/>
      <c r="AL119" s="745"/>
      <c r="AM119" s="745"/>
      <c r="AN119" s="745"/>
      <c r="AO119" s="745"/>
      <c r="AP119" s="745"/>
      <c r="AQ119" s="745"/>
      <c r="AR119" s="745"/>
      <c r="AS119" s="745"/>
      <c r="AT119" s="745"/>
      <c r="AU119" s="745"/>
      <c r="AV119" s="745"/>
      <c r="AW119" s="745"/>
      <c r="AX119" s="745"/>
    </row>
    <row r="120" spans="10:50" ht="12.75">
      <c r="J120" s="745"/>
      <c r="K120" s="745"/>
      <c r="L120" s="745"/>
      <c r="M120" s="745"/>
      <c r="N120" s="745"/>
      <c r="O120" s="745"/>
      <c r="P120" s="745"/>
      <c r="Q120" s="745"/>
      <c r="R120" s="745"/>
      <c r="S120" s="745"/>
      <c r="T120" s="745"/>
      <c r="U120" s="745"/>
      <c r="V120" s="745"/>
      <c r="W120" s="745"/>
      <c r="X120" s="745"/>
      <c r="Y120" s="745"/>
      <c r="Z120" s="745"/>
      <c r="AA120" s="745"/>
      <c r="AB120" s="745"/>
      <c r="AC120" s="745"/>
      <c r="AD120" s="745"/>
      <c r="AE120" s="745"/>
      <c r="AF120" s="745"/>
      <c r="AG120" s="745"/>
      <c r="AH120" s="745"/>
      <c r="AI120" s="745"/>
      <c r="AJ120" s="745"/>
      <c r="AK120" s="745"/>
      <c r="AL120" s="745"/>
      <c r="AM120" s="745"/>
      <c r="AN120" s="745"/>
      <c r="AO120" s="745"/>
      <c r="AP120" s="745"/>
      <c r="AQ120" s="745"/>
      <c r="AR120" s="745"/>
      <c r="AS120" s="745"/>
      <c r="AT120" s="745"/>
      <c r="AU120" s="745"/>
      <c r="AV120" s="745"/>
      <c r="AW120" s="745"/>
      <c r="AX120" s="745"/>
    </row>
    <row r="121" spans="10:50" ht="12.75">
      <c r="J121" s="745"/>
      <c r="K121" s="745"/>
      <c r="L121" s="745"/>
      <c r="M121" s="745"/>
      <c r="N121" s="745"/>
      <c r="O121" s="745"/>
      <c r="P121" s="745"/>
      <c r="Q121" s="745"/>
      <c r="R121" s="745"/>
      <c r="S121" s="745"/>
      <c r="T121" s="745"/>
      <c r="U121" s="745"/>
      <c r="V121" s="745"/>
      <c r="W121" s="745"/>
      <c r="X121" s="745"/>
      <c r="Y121" s="745"/>
      <c r="Z121" s="745"/>
      <c r="AA121" s="745"/>
      <c r="AB121" s="745"/>
      <c r="AC121" s="745"/>
      <c r="AD121" s="745"/>
      <c r="AE121" s="745"/>
      <c r="AF121" s="745"/>
      <c r="AG121" s="745"/>
      <c r="AH121" s="745"/>
      <c r="AI121" s="745"/>
      <c r="AJ121" s="745"/>
      <c r="AK121" s="745"/>
      <c r="AL121" s="745"/>
      <c r="AM121" s="745"/>
      <c r="AN121" s="745"/>
      <c r="AO121" s="745"/>
      <c r="AP121" s="745"/>
      <c r="AQ121" s="745"/>
      <c r="AR121" s="745"/>
      <c r="AS121" s="745"/>
      <c r="AT121" s="745"/>
      <c r="AU121" s="745"/>
      <c r="AV121" s="745"/>
      <c r="AW121" s="745"/>
      <c r="AX121" s="745"/>
    </row>
    <row r="122" spans="10:50" ht="12.75">
      <c r="J122" s="745"/>
      <c r="K122" s="745"/>
      <c r="L122" s="745"/>
      <c r="M122" s="745"/>
      <c r="N122" s="745"/>
      <c r="O122" s="745"/>
      <c r="P122" s="745"/>
      <c r="Q122" s="745"/>
      <c r="R122" s="745"/>
      <c r="S122" s="745"/>
      <c r="T122" s="745"/>
      <c r="U122" s="745"/>
      <c r="V122" s="745"/>
      <c r="W122" s="745"/>
      <c r="X122" s="745"/>
      <c r="Y122" s="745"/>
      <c r="Z122" s="745"/>
      <c r="AA122" s="745"/>
      <c r="AB122" s="745"/>
      <c r="AC122" s="745"/>
      <c r="AD122" s="745"/>
      <c r="AE122" s="745"/>
      <c r="AF122" s="745"/>
      <c r="AG122" s="745"/>
      <c r="AH122" s="745"/>
      <c r="AI122" s="745"/>
      <c r="AJ122" s="745"/>
      <c r="AK122" s="745"/>
      <c r="AL122" s="745"/>
      <c r="AM122" s="745"/>
      <c r="AN122" s="745"/>
      <c r="AO122" s="745"/>
      <c r="AP122" s="745"/>
      <c r="AQ122" s="745"/>
      <c r="AR122" s="745"/>
      <c r="AS122" s="745"/>
      <c r="AT122" s="745"/>
      <c r="AU122" s="745"/>
      <c r="AV122" s="745"/>
      <c r="AW122" s="745"/>
      <c r="AX122" s="745"/>
    </row>
    <row r="123" spans="10:50" ht="12.75">
      <c r="J123" s="745"/>
      <c r="K123" s="745"/>
      <c r="L123" s="745"/>
      <c r="M123" s="745"/>
      <c r="N123" s="745"/>
      <c r="O123" s="745"/>
      <c r="P123" s="745"/>
      <c r="Q123" s="745"/>
      <c r="R123" s="745"/>
      <c r="S123" s="745"/>
      <c r="T123" s="745"/>
      <c r="U123" s="745"/>
      <c r="V123" s="745"/>
      <c r="W123" s="745"/>
      <c r="X123" s="745"/>
      <c r="Y123" s="745"/>
      <c r="Z123" s="745"/>
      <c r="AA123" s="745"/>
      <c r="AB123" s="745"/>
      <c r="AC123" s="745"/>
      <c r="AD123" s="745"/>
      <c r="AE123" s="745"/>
      <c r="AF123" s="745"/>
      <c r="AG123" s="745"/>
      <c r="AH123" s="745"/>
      <c r="AI123" s="745"/>
      <c r="AJ123" s="745"/>
      <c r="AK123" s="745"/>
      <c r="AL123" s="745"/>
      <c r="AM123" s="745"/>
      <c r="AN123" s="745"/>
      <c r="AO123" s="745"/>
      <c r="AP123" s="745"/>
      <c r="AQ123" s="745"/>
      <c r="AR123" s="745"/>
      <c r="AS123" s="745"/>
      <c r="AT123" s="745"/>
      <c r="AU123" s="745"/>
      <c r="AV123" s="745"/>
      <c r="AW123" s="745"/>
      <c r="AX123" s="745"/>
    </row>
    <row r="124" spans="10:50" ht="12.75">
      <c r="J124" s="745"/>
      <c r="K124" s="745"/>
      <c r="L124" s="745"/>
      <c r="M124" s="745"/>
      <c r="N124" s="745"/>
      <c r="O124" s="745"/>
      <c r="P124" s="745"/>
      <c r="Q124" s="745"/>
      <c r="R124" s="745"/>
      <c r="S124" s="745"/>
      <c r="T124" s="745"/>
      <c r="U124" s="745"/>
      <c r="V124" s="745"/>
      <c r="W124" s="745"/>
      <c r="X124" s="745"/>
      <c r="Y124" s="745"/>
      <c r="Z124" s="745"/>
      <c r="AA124" s="745"/>
      <c r="AB124" s="745"/>
      <c r="AC124" s="745"/>
      <c r="AD124" s="745"/>
      <c r="AE124" s="745"/>
      <c r="AF124" s="745"/>
      <c r="AG124" s="745"/>
      <c r="AH124" s="745"/>
      <c r="AI124" s="745"/>
      <c r="AJ124" s="745"/>
      <c r="AK124" s="745"/>
      <c r="AL124" s="745"/>
      <c r="AM124" s="745"/>
      <c r="AN124" s="745"/>
      <c r="AO124" s="745"/>
      <c r="AP124" s="745"/>
      <c r="AQ124" s="745"/>
      <c r="AR124" s="745"/>
      <c r="AS124" s="745"/>
      <c r="AT124" s="745"/>
      <c r="AU124" s="745"/>
      <c r="AV124" s="745"/>
      <c r="AW124" s="745"/>
      <c r="AX124" s="745"/>
    </row>
    <row r="125" spans="10:50" ht="12.75">
      <c r="J125" s="745"/>
      <c r="K125" s="745"/>
      <c r="L125" s="745"/>
      <c r="M125" s="745"/>
      <c r="N125" s="745"/>
      <c r="O125" s="745"/>
      <c r="P125" s="745"/>
      <c r="Q125" s="745"/>
      <c r="R125" s="745"/>
      <c r="S125" s="745"/>
      <c r="T125" s="745"/>
      <c r="U125" s="745"/>
      <c r="V125" s="745"/>
      <c r="W125" s="745"/>
      <c r="X125" s="745"/>
      <c r="Y125" s="745"/>
      <c r="Z125" s="745"/>
      <c r="AA125" s="745"/>
      <c r="AB125" s="745"/>
      <c r="AC125" s="745"/>
      <c r="AD125" s="745"/>
      <c r="AE125" s="745"/>
      <c r="AF125" s="745"/>
      <c r="AG125" s="745"/>
      <c r="AH125" s="745"/>
      <c r="AI125" s="745"/>
      <c r="AJ125" s="745"/>
      <c r="AK125" s="745"/>
      <c r="AL125" s="745"/>
      <c r="AM125" s="745"/>
      <c r="AN125" s="745"/>
      <c r="AO125" s="745"/>
      <c r="AP125" s="745"/>
      <c r="AQ125" s="745"/>
      <c r="AR125" s="745"/>
      <c r="AS125" s="745"/>
      <c r="AT125" s="745"/>
      <c r="AU125" s="745"/>
      <c r="AV125" s="745"/>
      <c r="AW125" s="745"/>
      <c r="AX125" s="745"/>
    </row>
    <row r="126" spans="10:50" ht="12.75">
      <c r="J126" s="745"/>
      <c r="K126" s="745"/>
      <c r="L126" s="745"/>
      <c r="M126" s="745"/>
      <c r="N126" s="745"/>
      <c r="O126" s="745"/>
      <c r="P126" s="745"/>
      <c r="Q126" s="745"/>
      <c r="R126" s="745"/>
      <c r="S126" s="745"/>
      <c r="T126" s="745"/>
      <c r="U126" s="745"/>
      <c r="V126" s="745"/>
      <c r="W126" s="745"/>
      <c r="X126" s="745"/>
      <c r="Y126" s="745"/>
      <c r="Z126" s="745"/>
      <c r="AA126" s="745"/>
      <c r="AB126" s="745"/>
      <c r="AC126" s="745"/>
      <c r="AD126" s="745"/>
      <c r="AE126" s="745"/>
      <c r="AF126" s="745"/>
      <c r="AG126" s="745"/>
      <c r="AH126" s="745"/>
      <c r="AI126" s="745"/>
      <c r="AJ126" s="745"/>
      <c r="AK126" s="745"/>
      <c r="AL126" s="745"/>
      <c r="AM126" s="745"/>
      <c r="AN126" s="745"/>
      <c r="AO126" s="745"/>
      <c r="AP126" s="745"/>
      <c r="AQ126" s="745"/>
      <c r="AR126" s="745"/>
      <c r="AS126" s="745"/>
      <c r="AT126" s="745"/>
      <c r="AU126" s="745"/>
      <c r="AV126" s="745"/>
      <c r="AW126" s="745"/>
      <c r="AX126" s="745"/>
    </row>
    <row r="127" spans="10:50" ht="12.75">
      <c r="J127" s="745"/>
      <c r="K127" s="745"/>
      <c r="L127" s="745"/>
      <c r="M127" s="745"/>
      <c r="N127" s="745"/>
      <c r="O127" s="745"/>
      <c r="P127" s="745"/>
      <c r="Q127" s="745"/>
      <c r="R127" s="745"/>
      <c r="S127" s="745"/>
      <c r="T127" s="745"/>
      <c r="U127" s="745"/>
      <c r="V127" s="745"/>
      <c r="W127" s="745"/>
      <c r="X127" s="745"/>
      <c r="Y127" s="745"/>
      <c r="Z127" s="745"/>
      <c r="AA127" s="745"/>
      <c r="AB127" s="745"/>
      <c r="AC127" s="745"/>
      <c r="AD127" s="745"/>
      <c r="AE127" s="745"/>
      <c r="AF127" s="745"/>
      <c r="AG127" s="745"/>
      <c r="AH127" s="745"/>
      <c r="AI127" s="745"/>
      <c r="AJ127" s="745"/>
      <c r="AK127" s="745"/>
      <c r="AL127" s="745"/>
      <c r="AM127" s="745"/>
      <c r="AN127" s="745"/>
      <c r="AO127" s="745"/>
      <c r="AP127" s="745"/>
      <c r="AQ127" s="745"/>
      <c r="AR127" s="745"/>
      <c r="AS127" s="745"/>
      <c r="AT127" s="745"/>
      <c r="AU127" s="745"/>
      <c r="AV127" s="745"/>
      <c r="AW127" s="745"/>
      <c r="AX127" s="745"/>
    </row>
    <row r="128" spans="10:50" ht="12.75">
      <c r="J128" s="745"/>
      <c r="K128" s="745"/>
      <c r="L128" s="745"/>
      <c r="M128" s="745"/>
      <c r="N128" s="745"/>
      <c r="O128" s="745"/>
      <c r="P128" s="745"/>
      <c r="Q128" s="745"/>
      <c r="R128" s="745"/>
      <c r="S128" s="745"/>
      <c r="T128" s="745"/>
      <c r="U128" s="745"/>
      <c r="V128" s="745"/>
      <c r="W128" s="745"/>
      <c r="X128" s="745"/>
      <c r="Y128" s="745"/>
      <c r="Z128" s="745"/>
      <c r="AA128" s="745"/>
      <c r="AB128" s="745"/>
      <c r="AC128" s="745"/>
      <c r="AD128" s="745"/>
      <c r="AE128" s="745"/>
      <c r="AF128" s="745"/>
      <c r="AG128" s="745"/>
      <c r="AH128" s="745"/>
      <c r="AI128" s="745"/>
      <c r="AJ128" s="745"/>
      <c r="AK128" s="745"/>
      <c r="AL128" s="745"/>
      <c r="AM128" s="745"/>
      <c r="AN128" s="745"/>
      <c r="AO128" s="745"/>
      <c r="AP128" s="745"/>
      <c r="AQ128" s="745"/>
      <c r="AR128" s="745"/>
      <c r="AS128" s="745"/>
      <c r="AT128" s="745"/>
      <c r="AU128" s="745"/>
      <c r="AV128" s="745"/>
      <c r="AW128" s="745"/>
      <c r="AX128" s="745"/>
    </row>
    <row r="129" spans="10:50" ht="12.75">
      <c r="J129" s="745"/>
      <c r="K129" s="745"/>
      <c r="L129" s="745"/>
      <c r="M129" s="745"/>
      <c r="N129" s="745"/>
      <c r="O129" s="745"/>
      <c r="P129" s="745"/>
      <c r="Q129" s="745"/>
      <c r="R129" s="745"/>
      <c r="S129" s="745"/>
      <c r="T129" s="745"/>
      <c r="U129" s="745"/>
      <c r="V129" s="745"/>
      <c r="W129" s="745"/>
      <c r="X129" s="745"/>
      <c r="Y129" s="745"/>
      <c r="Z129" s="745"/>
      <c r="AA129" s="745"/>
      <c r="AB129" s="745"/>
      <c r="AC129" s="745"/>
      <c r="AD129" s="745"/>
      <c r="AE129" s="745"/>
      <c r="AF129" s="745"/>
      <c r="AG129" s="745"/>
      <c r="AH129" s="745"/>
      <c r="AI129" s="745"/>
      <c r="AJ129" s="745"/>
      <c r="AK129" s="745"/>
      <c r="AL129" s="745"/>
      <c r="AM129" s="745"/>
      <c r="AN129" s="745"/>
      <c r="AO129" s="745"/>
      <c r="AP129" s="745"/>
      <c r="AQ129" s="745"/>
      <c r="AR129" s="745"/>
      <c r="AS129" s="745"/>
      <c r="AT129" s="745"/>
      <c r="AU129" s="745"/>
      <c r="AV129" s="745"/>
      <c r="AW129" s="745"/>
      <c r="AX129" s="745"/>
    </row>
    <row r="130" spans="10:50" ht="12.75">
      <c r="J130" s="745"/>
      <c r="K130" s="745"/>
      <c r="L130" s="745"/>
      <c r="M130" s="745"/>
      <c r="N130" s="745"/>
      <c r="O130" s="745"/>
      <c r="P130" s="745"/>
      <c r="Q130" s="745"/>
      <c r="R130" s="745"/>
      <c r="S130" s="745"/>
      <c r="T130" s="745"/>
      <c r="U130" s="745"/>
      <c r="V130" s="745"/>
      <c r="W130" s="745"/>
      <c r="X130" s="745"/>
      <c r="Y130" s="745"/>
      <c r="Z130" s="745"/>
      <c r="AA130" s="745"/>
      <c r="AB130" s="745"/>
      <c r="AC130" s="745"/>
      <c r="AD130" s="745"/>
      <c r="AE130" s="745"/>
      <c r="AF130" s="745"/>
      <c r="AG130" s="745"/>
      <c r="AH130" s="745"/>
      <c r="AI130" s="745"/>
      <c r="AJ130" s="745"/>
      <c r="AK130" s="745"/>
      <c r="AL130" s="745"/>
      <c r="AM130" s="745"/>
      <c r="AN130" s="745"/>
      <c r="AO130" s="745"/>
      <c r="AP130" s="745"/>
      <c r="AQ130" s="745"/>
      <c r="AR130" s="745"/>
      <c r="AS130" s="745"/>
      <c r="AT130" s="745"/>
      <c r="AU130" s="745"/>
      <c r="AV130" s="745"/>
      <c r="AW130" s="745"/>
      <c r="AX130" s="745"/>
    </row>
    <row r="131" spans="10:50" ht="12.75">
      <c r="J131" s="745"/>
      <c r="K131" s="745"/>
      <c r="L131" s="745"/>
      <c r="M131" s="745"/>
      <c r="N131" s="745"/>
      <c r="O131" s="745"/>
      <c r="P131" s="745"/>
      <c r="Q131" s="745"/>
      <c r="R131" s="745"/>
      <c r="S131" s="745"/>
      <c r="T131" s="745"/>
      <c r="U131" s="745"/>
      <c r="V131" s="745"/>
      <c r="W131" s="745"/>
      <c r="X131" s="745"/>
      <c r="Y131" s="745"/>
      <c r="Z131" s="745"/>
      <c r="AA131" s="745"/>
      <c r="AB131" s="745"/>
      <c r="AC131" s="745"/>
      <c r="AD131" s="745"/>
      <c r="AE131" s="745"/>
      <c r="AF131" s="745"/>
      <c r="AG131" s="745"/>
      <c r="AH131" s="745"/>
      <c r="AI131" s="745"/>
      <c r="AJ131" s="745"/>
      <c r="AK131" s="745"/>
      <c r="AL131" s="745"/>
      <c r="AM131" s="745"/>
      <c r="AN131" s="745"/>
      <c r="AO131" s="745"/>
      <c r="AP131" s="745"/>
      <c r="AQ131" s="745"/>
      <c r="AR131" s="745"/>
      <c r="AS131" s="745"/>
      <c r="AT131" s="745"/>
      <c r="AU131" s="745"/>
      <c r="AV131" s="745"/>
      <c r="AW131" s="745"/>
      <c r="AX131" s="745"/>
    </row>
    <row r="132" spans="10:50" ht="12.75">
      <c r="J132" s="745"/>
      <c r="K132" s="745"/>
      <c r="L132" s="745"/>
      <c r="M132" s="745"/>
      <c r="N132" s="745"/>
      <c r="O132" s="745"/>
      <c r="P132" s="745"/>
      <c r="Q132" s="745"/>
      <c r="R132" s="745"/>
      <c r="S132" s="745"/>
      <c r="T132" s="745"/>
      <c r="U132" s="745"/>
      <c r="V132" s="745"/>
      <c r="W132" s="745"/>
      <c r="X132" s="745"/>
      <c r="Y132" s="745"/>
      <c r="Z132" s="745"/>
      <c r="AA132" s="745"/>
      <c r="AB132" s="745"/>
      <c r="AC132" s="745"/>
      <c r="AD132" s="745"/>
      <c r="AE132" s="745"/>
      <c r="AF132" s="745"/>
      <c r="AG132" s="745"/>
      <c r="AH132" s="745"/>
      <c r="AI132" s="745"/>
      <c r="AJ132" s="745"/>
      <c r="AK132" s="745"/>
      <c r="AL132" s="745"/>
      <c r="AM132" s="745"/>
      <c r="AN132" s="745"/>
      <c r="AO132" s="745"/>
      <c r="AP132" s="745"/>
      <c r="AQ132" s="745"/>
      <c r="AR132" s="745"/>
      <c r="AS132" s="745"/>
      <c r="AT132" s="745"/>
      <c r="AU132" s="745"/>
      <c r="AV132" s="745"/>
      <c r="AW132" s="745"/>
      <c r="AX132" s="745"/>
    </row>
    <row r="133" spans="10:50" ht="12.75">
      <c r="J133" s="745"/>
      <c r="K133" s="745"/>
      <c r="L133" s="745"/>
      <c r="M133" s="745"/>
      <c r="N133" s="745"/>
      <c r="O133" s="745"/>
      <c r="P133" s="745"/>
      <c r="Q133" s="745"/>
      <c r="R133" s="745"/>
      <c r="S133" s="745"/>
      <c r="T133" s="745"/>
      <c r="U133" s="745"/>
      <c r="V133" s="745"/>
      <c r="W133" s="745"/>
      <c r="X133" s="745"/>
      <c r="Y133" s="745"/>
      <c r="Z133" s="745"/>
      <c r="AA133" s="745"/>
      <c r="AB133" s="745"/>
      <c r="AC133" s="745"/>
      <c r="AD133" s="745"/>
      <c r="AE133" s="745"/>
      <c r="AF133" s="745"/>
      <c r="AG133" s="745"/>
      <c r="AH133" s="745"/>
      <c r="AI133" s="745"/>
      <c r="AJ133" s="745"/>
      <c r="AK133" s="745"/>
      <c r="AL133" s="745"/>
      <c r="AM133" s="745"/>
      <c r="AN133" s="745"/>
      <c r="AO133" s="745"/>
      <c r="AP133" s="745"/>
      <c r="AQ133" s="745"/>
      <c r="AR133" s="745"/>
      <c r="AS133" s="745"/>
      <c r="AT133" s="745"/>
      <c r="AU133" s="745"/>
      <c r="AV133" s="745"/>
      <c r="AW133" s="745"/>
      <c r="AX133" s="745"/>
    </row>
    <row r="134" spans="10:50" ht="12.75">
      <c r="J134" s="745"/>
      <c r="K134" s="745"/>
      <c r="L134" s="745"/>
      <c r="M134" s="745"/>
      <c r="N134" s="745"/>
      <c r="O134" s="745"/>
      <c r="P134" s="745"/>
      <c r="Q134" s="745"/>
      <c r="R134" s="745"/>
      <c r="S134" s="745"/>
      <c r="T134" s="745"/>
      <c r="U134" s="745"/>
      <c r="V134" s="745"/>
      <c r="W134" s="745"/>
      <c r="X134" s="745"/>
      <c r="Y134" s="745"/>
      <c r="Z134" s="745"/>
      <c r="AA134" s="745"/>
      <c r="AB134" s="745"/>
      <c r="AC134" s="745"/>
      <c r="AD134" s="745"/>
      <c r="AE134" s="745"/>
      <c r="AF134" s="745"/>
      <c r="AG134" s="745"/>
      <c r="AH134" s="745"/>
      <c r="AI134" s="745"/>
      <c r="AJ134" s="745"/>
      <c r="AK134" s="745"/>
      <c r="AL134" s="745"/>
      <c r="AM134" s="745"/>
      <c r="AN134" s="745"/>
      <c r="AO134" s="745"/>
      <c r="AP134" s="745"/>
      <c r="AQ134" s="745"/>
      <c r="AR134" s="745"/>
      <c r="AS134" s="745"/>
      <c r="AT134" s="745"/>
      <c r="AU134" s="745"/>
      <c r="AV134" s="745"/>
      <c r="AW134" s="745"/>
      <c r="AX134" s="745"/>
    </row>
    <row r="135" spans="10:50" ht="12.75">
      <c r="J135" s="745"/>
      <c r="K135" s="745"/>
      <c r="L135" s="745"/>
      <c r="M135" s="745"/>
      <c r="N135" s="745"/>
      <c r="O135" s="745"/>
      <c r="P135" s="745"/>
      <c r="Q135" s="745"/>
      <c r="R135" s="745"/>
      <c r="S135" s="745"/>
      <c r="T135" s="745"/>
      <c r="U135" s="745"/>
      <c r="V135" s="745"/>
      <c r="W135" s="745"/>
      <c r="X135" s="745"/>
      <c r="Y135" s="745"/>
      <c r="Z135" s="745"/>
      <c r="AA135" s="745"/>
      <c r="AB135" s="745"/>
      <c r="AC135" s="745"/>
      <c r="AD135" s="745"/>
      <c r="AE135" s="745"/>
      <c r="AF135" s="745"/>
      <c r="AG135" s="745"/>
      <c r="AH135" s="745"/>
      <c r="AI135" s="745"/>
      <c r="AJ135" s="745"/>
      <c r="AK135" s="745"/>
      <c r="AL135" s="745"/>
      <c r="AM135" s="745"/>
      <c r="AN135" s="745"/>
      <c r="AO135" s="745"/>
      <c r="AP135" s="745"/>
      <c r="AQ135" s="745"/>
      <c r="AR135" s="745"/>
      <c r="AS135" s="745"/>
      <c r="AT135" s="745"/>
      <c r="AU135" s="745"/>
      <c r="AV135" s="745"/>
      <c r="AW135" s="745"/>
      <c r="AX135" s="745"/>
    </row>
    <row r="136" spans="10:50" ht="12.75">
      <c r="J136" s="745"/>
      <c r="K136" s="745"/>
      <c r="L136" s="745"/>
      <c r="M136" s="745"/>
      <c r="N136" s="745"/>
      <c r="O136" s="745"/>
      <c r="P136" s="745"/>
      <c r="Q136" s="745"/>
      <c r="R136" s="745"/>
      <c r="S136" s="745"/>
      <c r="T136" s="745"/>
      <c r="U136" s="745"/>
      <c r="V136" s="745"/>
      <c r="W136" s="745"/>
      <c r="X136" s="745"/>
      <c r="Y136" s="745"/>
      <c r="Z136" s="745"/>
      <c r="AA136" s="745"/>
      <c r="AB136" s="745"/>
      <c r="AC136" s="745"/>
      <c r="AD136" s="745"/>
      <c r="AE136" s="745"/>
      <c r="AF136" s="745"/>
      <c r="AG136" s="745"/>
      <c r="AH136" s="745"/>
      <c r="AI136" s="745"/>
      <c r="AJ136" s="745"/>
      <c r="AK136" s="745"/>
      <c r="AL136" s="745"/>
      <c r="AM136" s="745"/>
      <c r="AN136" s="745"/>
      <c r="AO136" s="745"/>
      <c r="AP136" s="745"/>
      <c r="AQ136" s="745"/>
      <c r="AR136" s="745"/>
      <c r="AS136" s="745"/>
      <c r="AT136" s="745"/>
      <c r="AU136" s="745"/>
      <c r="AV136" s="745"/>
      <c r="AW136" s="745"/>
      <c r="AX136" s="745"/>
    </row>
    <row r="137" spans="10:50" ht="12.75">
      <c r="J137" s="745"/>
      <c r="K137" s="745"/>
      <c r="L137" s="745"/>
      <c r="M137" s="745"/>
      <c r="N137" s="745"/>
      <c r="O137" s="745"/>
      <c r="P137" s="745"/>
      <c r="Q137" s="745"/>
      <c r="R137" s="745"/>
      <c r="S137" s="745"/>
      <c r="T137" s="745"/>
      <c r="U137" s="745"/>
      <c r="V137" s="745"/>
      <c r="W137" s="745"/>
      <c r="X137" s="745"/>
      <c r="Y137" s="745"/>
      <c r="Z137" s="745"/>
      <c r="AA137" s="745"/>
      <c r="AB137" s="745"/>
      <c r="AC137" s="745"/>
      <c r="AD137" s="745"/>
      <c r="AE137" s="745"/>
      <c r="AF137" s="745"/>
      <c r="AG137" s="745"/>
      <c r="AH137" s="745"/>
      <c r="AI137" s="745"/>
      <c r="AJ137" s="745"/>
      <c r="AK137" s="745"/>
      <c r="AL137" s="745"/>
      <c r="AM137" s="745"/>
      <c r="AN137" s="745"/>
      <c r="AO137" s="745"/>
      <c r="AP137" s="745"/>
      <c r="AQ137" s="745"/>
      <c r="AR137" s="745"/>
      <c r="AS137" s="745"/>
      <c r="AT137" s="745"/>
      <c r="AU137" s="745"/>
      <c r="AV137" s="745"/>
      <c r="AW137" s="745"/>
      <c r="AX137" s="745"/>
    </row>
    <row r="138" spans="10:50" ht="12.75">
      <c r="J138" s="745"/>
      <c r="K138" s="745"/>
      <c r="L138" s="745"/>
      <c r="M138" s="745"/>
      <c r="N138" s="745"/>
      <c r="O138" s="745"/>
      <c r="P138" s="745"/>
      <c r="Q138" s="745"/>
      <c r="R138" s="745"/>
      <c r="S138" s="745"/>
      <c r="T138" s="745"/>
      <c r="U138" s="745"/>
      <c r="V138" s="745"/>
      <c r="W138" s="745"/>
      <c r="X138" s="745"/>
      <c r="Y138" s="745"/>
      <c r="Z138" s="745"/>
      <c r="AA138" s="745"/>
      <c r="AB138" s="745"/>
      <c r="AC138" s="745"/>
      <c r="AD138" s="745"/>
      <c r="AE138" s="745"/>
      <c r="AF138" s="745"/>
      <c r="AG138" s="745"/>
      <c r="AH138" s="745"/>
      <c r="AI138" s="745"/>
      <c r="AJ138" s="745"/>
      <c r="AK138" s="745"/>
      <c r="AL138" s="745"/>
      <c r="AM138" s="745"/>
      <c r="AN138" s="745"/>
      <c r="AO138" s="745"/>
      <c r="AP138" s="745"/>
      <c r="AQ138" s="745"/>
      <c r="AR138" s="745"/>
      <c r="AS138" s="745"/>
      <c r="AT138" s="745"/>
      <c r="AU138" s="745"/>
      <c r="AV138" s="745"/>
      <c r="AW138" s="745"/>
      <c r="AX138" s="745"/>
    </row>
    <row r="139" spans="10:50" ht="12.75">
      <c r="J139" s="745"/>
      <c r="K139" s="745"/>
      <c r="L139" s="745"/>
      <c r="M139" s="745"/>
      <c r="N139" s="745"/>
      <c r="O139" s="745"/>
      <c r="P139" s="745"/>
      <c r="Q139" s="745"/>
      <c r="R139" s="745"/>
      <c r="S139" s="745"/>
      <c r="T139" s="745"/>
      <c r="U139" s="745"/>
      <c r="V139" s="745"/>
      <c r="W139" s="745"/>
      <c r="X139" s="745"/>
      <c r="Y139" s="745"/>
      <c r="Z139" s="745"/>
      <c r="AA139" s="745"/>
      <c r="AB139" s="745"/>
      <c r="AC139" s="745"/>
      <c r="AD139" s="745"/>
      <c r="AE139" s="745"/>
      <c r="AF139" s="745"/>
      <c r="AG139" s="745"/>
      <c r="AH139" s="745"/>
      <c r="AI139" s="745"/>
      <c r="AJ139" s="745"/>
      <c r="AK139" s="745"/>
      <c r="AL139" s="745"/>
      <c r="AM139" s="745"/>
      <c r="AN139" s="745"/>
      <c r="AO139" s="745"/>
      <c r="AP139" s="745"/>
      <c r="AQ139" s="745"/>
      <c r="AR139" s="745"/>
      <c r="AS139" s="745"/>
      <c r="AT139" s="745"/>
      <c r="AU139" s="745"/>
      <c r="AV139" s="745"/>
      <c r="AW139" s="745"/>
      <c r="AX139" s="745"/>
    </row>
    <row r="140" spans="10:50" ht="12.75">
      <c r="J140" s="745"/>
      <c r="K140" s="745"/>
      <c r="L140" s="745"/>
      <c r="M140" s="745"/>
      <c r="N140" s="745"/>
      <c r="O140" s="745"/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  <c r="AC140" s="745"/>
      <c r="AD140" s="745"/>
      <c r="AE140" s="745"/>
      <c r="AF140" s="745"/>
      <c r="AG140" s="745"/>
      <c r="AH140" s="745"/>
      <c r="AI140" s="745"/>
      <c r="AJ140" s="745"/>
      <c r="AK140" s="745"/>
      <c r="AL140" s="745"/>
      <c r="AM140" s="745"/>
      <c r="AN140" s="745"/>
      <c r="AO140" s="745"/>
      <c r="AP140" s="745"/>
      <c r="AQ140" s="745"/>
      <c r="AR140" s="745"/>
      <c r="AS140" s="745"/>
      <c r="AT140" s="745"/>
      <c r="AU140" s="745"/>
      <c r="AV140" s="745"/>
      <c r="AW140" s="745"/>
      <c r="AX140" s="745"/>
    </row>
    <row r="141" spans="10:50" ht="12.75">
      <c r="J141" s="745"/>
      <c r="K141" s="745"/>
      <c r="L141" s="745"/>
      <c r="M141" s="745"/>
      <c r="N141" s="745"/>
      <c r="O141" s="745"/>
      <c r="P141" s="745"/>
      <c r="Q141" s="745"/>
      <c r="R141" s="745"/>
      <c r="S141" s="745"/>
      <c r="T141" s="745"/>
      <c r="U141" s="745"/>
      <c r="V141" s="745"/>
      <c r="W141" s="745"/>
      <c r="X141" s="745"/>
      <c r="Y141" s="745"/>
      <c r="Z141" s="745"/>
      <c r="AA141" s="745"/>
      <c r="AB141" s="745"/>
      <c r="AC141" s="745"/>
      <c r="AD141" s="745"/>
      <c r="AE141" s="745"/>
      <c r="AF141" s="745"/>
      <c r="AG141" s="745"/>
      <c r="AH141" s="745"/>
      <c r="AI141" s="745"/>
      <c r="AJ141" s="745"/>
      <c r="AK141" s="745"/>
      <c r="AL141" s="745"/>
      <c r="AM141" s="745"/>
      <c r="AN141" s="745"/>
      <c r="AO141" s="745"/>
      <c r="AP141" s="745"/>
      <c r="AQ141" s="745"/>
      <c r="AR141" s="745"/>
      <c r="AS141" s="745"/>
      <c r="AT141" s="745"/>
      <c r="AU141" s="745"/>
      <c r="AV141" s="745"/>
      <c r="AW141" s="745"/>
      <c r="AX141" s="745"/>
    </row>
    <row r="142" spans="10:50" ht="12.75">
      <c r="J142" s="745"/>
      <c r="K142" s="745"/>
      <c r="L142" s="745"/>
      <c r="M142" s="745"/>
      <c r="N142" s="745"/>
      <c r="O142" s="745"/>
      <c r="P142" s="745"/>
      <c r="Q142" s="745"/>
      <c r="R142" s="745"/>
      <c r="S142" s="745"/>
      <c r="T142" s="745"/>
      <c r="U142" s="745"/>
      <c r="V142" s="745"/>
      <c r="W142" s="745"/>
      <c r="X142" s="745"/>
      <c r="Y142" s="745"/>
      <c r="Z142" s="745"/>
      <c r="AA142" s="745"/>
      <c r="AB142" s="745"/>
      <c r="AC142" s="745"/>
      <c r="AD142" s="745"/>
      <c r="AE142" s="745"/>
      <c r="AF142" s="745"/>
      <c r="AG142" s="745"/>
      <c r="AH142" s="745"/>
      <c r="AI142" s="745"/>
      <c r="AJ142" s="745"/>
      <c r="AK142" s="745"/>
      <c r="AL142" s="745"/>
      <c r="AM142" s="745"/>
      <c r="AN142" s="745"/>
      <c r="AO142" s="745"/>
      <c r="AP142" s="745"/>
      <c r="AQ142" s="745"/>
      <c r="AR142" s="745"/>
      <c r="AS142" s="745"/>
      <c r="AT142" s="745"/>
      <c r="AU142" s="745"/>
      <c r="AV142" s="745"/>
      <c r="AW142" s="745"/>
      <c r="AX142" s="745"/>
    </row>
    <row r="143" spans="10:50" ht="12.75">
      <c r="J143" s="745"/>
      <c r="K143" s="745"/>
      <c r="L143" s="745"/>
      <c r="M143" s="745"/>
      <c r="N143" s="745"/>
      <c r="O143" s="745"/>
      <c r="P143" s="745"/>
      <c r="Q143" s="745"/>
      <c r="R143" s="745"/>
      <c r="S143" s="745"/>
      <c r="T143" s="745"/>
      <c r="U143" s="745"/>
      <c r="V143" s="745"/>
      <c r="W143" s="745"/>
      <c r="X143" s="745"/>
      <c r="Y143" s="745"/>
      <c r="Z143" s="745"/>
      <c r="AA143" s="745"/>
      <c r="AB143" s="745"/>
      <c r="AC143" s="745"/>
      <c r="AD143" s="745"/>
      <c r="AE143" s="745"/>
      <c r="AF143" s="745"/>
      <c r="AG143" s="745"/>
      <c r="AH143" s="745"/>
      <c r="AI143" s="745"/>
      <c r="AJ143" s="745"/>
      <c r="AK143" s="745"/>
      <c r="AL143" s="745"/>
      <c r="AM143" s="745"/>
      <c r="AN143" s="745"/>
      <c r="AO143" s="745"/>
      <c r="AP143" s="745"/>
      <c r="AQ143" s="745"/>
      <c r="AR143" s="745"/>
      <c r="AS143" s="745"/>
      <c r="AT143" s="745"/>
      <c r="AU143" s="745"/>
      <c r="AV143" s="745"/>
      <c r="AW143" s="745"/>
      <c r="AX143" s="745"/>
    </row>
    <row r="144" spans="10:50" ht="12.75">
      <c r="J144" s="745"/>
      <c r="K144" s="745"/>
      <c r="L144" s="745"/>
      <c r="M144" s="745"/>
      <c r="N144" s="745"/>
      <c r="O144" s="745"/>
      <c r="P144" s="745"/>
      <c r="Q144" s="745"/>
      <c r="R144" s="745"/>
      <c r="S144" s="745"/>
      <c r="T144" s="745"/>
      <c r="U144" s="745"/>
      <c r="V144" s="745"/>
      <c r="W144" s="745"/>
      <c r="X144" s="745"/>
      <c r="Y144" s="745"/>
      <c r="Z144" s="745"/>
      <c r="AA144" s="745"/>
      <c r="AB144" s="745"/>
      <c r="AC144" s="745"/>
      <c r="AD144" s="745"/>
      <c r="AE144" s="745"/>
      <c r="AF144" s="745"/>
      <c r="AG144" s="745"/>
      <c r="AH144" s="745"/>
      <c r="AI144" s="745"/>
      <c r="AJ144" s="745"/>
      <c r="AK144" s="745"/>
      <c r="AL144" s="745"/>
      <c r="AM144" s="745"/>
      <c r="AN144" s="745"/>
      <c r="AO144" s="745"/>
      <c r="AP144" s="745"/>
      <c r="AQ144" s="745"/>
      <c r="AR144" s="745"/>
      <c r="AS144" s="745"/>
      <c r="AT144" s="745"/>
      <c r="AU144" s="745"/>
      <c r="AV144" s="745"/>
      <c r="AW144" s="745"/>
      <c r="AX144" s="745"/>
    </row>
    <row r="145" spans="10:50" ht="12.75">
      <c r="J145" s="745"/>
      <c r="K145" s="745"/>
      <c r="L145" s="745"/>
      <c r="M145" s="745"/>
      <c r="N145" s="745"/>
      <c r="O145" s="745"/>
      <c r="P145" s="745"/>
      <c r="Q145" s="745"/>
      <c r="R145" s="745"/>
      <c r="S145" s="745"/>
      <c r="T145" s="745"/>
      <c r="U145" s="745"/>
      <c r="V145" s="745"/>
      <c r="W145" s="745"/>
      <c r="X145" s="745"/>
      <c r="Y145" s="745"/>
      <c r="Z145" s="745"/>
      <c r="AA145" s="745"/>
      <c r="AB145" s="745"/>
      <c r="AC145" s="745"/>
      <c r="AD145" s="745"/>
      <c r="AE145" s="745"/>
      <c r="AF145" s="745"/>
      <c r="AG145" s="745"/>
      <c r="AH145" s="745"/>
      <c r="AI145" s="745"/>
      <c r="AJ145" s="745"/>
      <c r="AK145" s="745"/>
      <c r="AL145" s="745"/>
      <c r="AM145" s="745"/>
      <c r="AN145" s="745"/>
      <c r="AO145" s="745"/>
      <c r="AP145" s="745"/>
      <c r="AQ145" s="745"/>
      <c r="AR145" s="745"/>
      <c r="AS145" s="745"/>
      <c r="AT145" s="745"/>
      <c r="AU145" s="745"/>
      <c r="AV145" s="745"/>
      <c r="AW145" s="745"/>
      <c r="AX145" s="745"/>
    </row>
    <row r="146" spans="10:50" ht="12.75">
      <c r="J146" s="745"/>
      <c r="K146" s="745"/>
      <c r="L146" s="745"/>
      <c r="M146" s="745"/>
      <c r="N146" s="745"/>
      <c r="O146" s="745"/>
      <c r="P146" s="745"/>
      <c r="Q146" s="745"/>
      <c r="R146" s="745"/>
      <c r="S146" s="745"/>
      <c r="T146" s="745"/>
      <c r="U146" s="745"/>
      <c r="V146" s="745"/>
      <c r="W146" s="745"/>
      <c r="X146" s="745"/>
      <c r="Y146" s="745"/>
      <c r="Z146" s="745"/>
      <c r="AA146" s="745"/>
      <c r="AB146" s="745"/>
      <c r="AC146" s="745"/>
      <c r="AD146" s="745"/>
      <c r="AE146" s="745"/>
      <c r="AF146" s="745"/>
      <c r="AG146" s="745"/>
      <c r="AH146" s="745"/>
      <c r="AI146" s="745"/>
      <c r="AJ146" s="745"/>
      <c r="AK146" s="745"/>
      <c r="AL146" s="745"/>
      <c r="AM146" s="745"/>
      <c r="AN146" s="745"/>
      <c r="AO146" s="745"/>
      <c r="AP146" s="745"/>
      <c r="AQ146" s="745"/>
      <c r="AR146" s="745"/>
      <c r="AS146" s="745"/>
      <c r="AT146" s="745"/>
      <c r="AU146" s="745"/>
      <c r="AV146" s="745"/>
      <c r="AW146" s="745"/>
      <c r="AX146" s="745"/>
    </row>
    <row r="147" spans="10:50" ht="12.75">
      <c r="J147" s="745"/>
      <c r="K147" s="745"/>
      <c r="L147" s="745"/>
      <c r="M147" s="745"/>
      <c r="N147" s="745"/>
      <c r="O147" s="745"/>
      <c r="P147" s="745"/>
      <c r="Q147" s="745"/>
      <c r="R147" s="745"/>
      <c r="S147" s="745"/>
      <c r="T147" s="745"/>
      <c r="U147" s="745"/>
      <c r="V147" s="745"/>
      <c r="W147" s="745"/>
      <c r="X147" s="745"/>
      <c r="Y147" s="745"/>
      <c r="Z147" s="745"/>
      <c r="AA147" s="745"/>
      <c r="AB147" s="745"/>
      <c r="AC147" s="745"/>
      <c r="AD147" s="745"/>
      <c r="AE147" s="745"/>
      <c r="AF147" s="745"/>
      <c r="AG147" s="745"/>
      <c r="AH147" s="745"/>
      <c r="AI147" s="745"/>
      <c r="AJ147" s="745"/>
      <c r="AK147" s="745"/>
      <c r="AL147" s="745"/>
      <c r="AM147" s="745"/>
      <c r="AN147" s="745"/>
      <c r="AO147" s="745"/>
      <c r="AP147" s="745"/>
      <c r="AQ147" s="745"/>
      <c r="AR147" s="745"/>
      <c r="AS147" s="745"/>
      <c r="AT147" s="745"/>
      <c r="AU147" s="745"/>
      <c r="AV147" s="745"/>
      <c r="AW147" s="745"/>
      <c r="AX147" s="745"/>
    </row>
    <row r="148" spans="10:50" ht="12.75">
      <c r="J148" s="745"/>
      <c r="K148" s="745"/>
      <c r="L148" s="745"/>
      <c r="M148" s="745"/>
      <c r="N148" s="745"/>
      <c r="O148" s="745"/>
      <c r="P148" s="745"/>
      <c r="Q148" s="745"/>
      <c r="R148" s="745"/>
      <c r="S148" s="745"/>
      <c r="T148" s="745"/>
      <c r="U148" s="745"/>
      <c r="V148" s="745"/>
      <c r="W148" s="745"/>
      <c r="X148" s="745"/>
      <c r="Y148" s="745"/>
      <c r="Z148" s="745"/>
      <c r="AA148" s="74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  <c r="AN148" s="745"/>
      <c r="AO148" s="745"/>
      <c r="AP148" s="745"/>
      <c r="AQ148" s="745"/>
      <c r="AR148" s="745"/>
      <c r="AS148" s="745"/>
      <c r="AT148" s="745"/>
      <c r="AU148" s="745"/>
      <c r="AV148" s="745"/>
      <c r="AW148" s="745"/>
      <c r="AX148" s="745"/>
    </row>
    <row r="149" spans="10:50" ht="12.75">
      <c r="J149" s="745"/>
      <c r="K149" s="745"/>
      <c r="L149" s="745"/>
      <c r="M149" s="745"/>
      <c r="N149" s="745"/>
      <c r="O149" s="745"/>
      <c r="P149" s="745"/>
      <c r="Q149" s="745"/>
      <c r="R149" s="745"/>
      <c r="S149" s="745"/>
      <c r="T149" s="745"/>
      <c r="U149" s="745"/>
      <c r="V149" s="745"/>
      <c r="W149" s="745"/>
      <c r="X149" s="745"/>
      <c r="Y149" s="745"/>
      <c r="Z149" s="745"/>
      <c r="AA149" s="745"/>
      <c r="AB149" s="745"/>
      <c r="AC149" s="745"/>
      <c r="AD149" s="745"/>
      <c r="AE149" s="745"/>
      <c r="AF149" s="745"/>
      <c r="AG149" s="745"/>
      <c r="AH149" s="745"/>
      <c r="AI149" s="745"/>
      <c r="AJ149" s="745"/>
      <c r="AK149" s="745"/>
      <c r="AL149" s="745"/>
      <c r="AM149" s="745"/>
      <c r="AN149" s="745"/>
      <c r="AO149" s="745"/>
      <c r="AP149" s="745"/>
      <c r="AQ149" s="745"/>
      <c r="AR149" s="745"/>
      <c r="AS149" s="745"/>
      <c r="AT149" s="745"/>
      <c r="AU149" s="745"/>
      <c r="AV149" s="745"/>
      <c r="AW149" s="745"/>
      <c r="AX149" s="745"/>
    </row>
    <row r="150" spans="10:50" ht="12.75">
      <c r="J150" s="745"/>
      <c r="K150" s="745"/>
      <c r="L150" s="745"/>
      <c r="M150" s="745"/>
      <c r="N150" s="745"/>
      <c r="O150" s="745"/>
      <c r="P150" s="745"/>
      <c r="Q150" s="745"/>
      <c r="R150" s="745"/>
      <c r="S150" s="745"/>
      <c r="T150" s="745"/>
      <c r="U150" s="745"/>
      <c r="V150" s="745"/>
      <c r="W150" s="745"/>
      <c r="X150" s="745"/>
      <c r="Y150" s="745"/>
      <c r="Z150" s="745"/>
      <c r="AA150" s="74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  <c r="AN150" s="745"/>
      <c r="AO150" s="745"/>
      <c r="AP150" s="745"/>
      <c r="AQ150" s="745"/>
      <c r="AR150" s="745"/>
      <c r="AS150" s="745"/>
      <c r="AT150" s="745"/>
      <c r="AU150" s="745"/>
      <c r="AV150" s="745"/>
      <c r="AW150" s="745"/>
      <c r="AX150" s="745"/>
    </row>
    <row r="151" spans="10:50" ht="12.75">
      <c r="J151" s="745"/>
      <c r="K151" s="745"/>
      <c r="L151" s="745"/>
      <c r="M151" s="745"/>
      <c r="N151" s="745"/>
      <c r="O151" s="745"/>
      <c r="P151" s="745"/>
      <c r="Q151" s="745"/>
      <c r="R151" s="745"/>
      <c r="S151" s="745"/>
      <c r="T151" s="745"/>
      <c r="U151" s="745"/>
      <c r="V151" s="745"/>
      <c r="W151" s="745"/>
      <c r="X151" s="745"/>
      <c r="Y151" s="745"/>
      <c r="Z151" s="745"/>
      <c r="AA151" s="745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  <c r="AN151" s="745"/>
      <c r="AO151" s="745"/>
      <c r="AP151" s="745"/>
      <c r="AQ151" s="745"/>
      <c r="AR151" s="745"/>
      <c r="AS151" s="745"/>
      <c r="AT151" s="745"/>
      <c r="AU151" s="745"/>
      <c r="AV151" s="745"/>
      <c r="AW151" s="745"/>
      <c r="AX151" s="745"/>
    </row>
    <row r="152" spans="10:50" ht="12.75">
      <c r="J152" s="745"/>
      <c r="K152" s="745"/>
      <c r="L152" s="745"/>
      <c r="M152" s="745"/>
      <c r="N152" s="745"/>
      <c r="O152" s="745"/>
      <c r="P152" s="745"/>
      <c r="Q152" s="745"/>
      <c r="R152" s="745"/>
      <c r="S152" s="745"/>
      <c r="T152" s="745"/>
      <c r="U152" s="745"/>
      <c r="V152" s="745"/>
      <c r="W152" s="745"/>
      <c r="X152" s="745"/>
      <c r="Y152" s="745"/>
      <c r="Z152" s="745"/>
      <c r="AA152" s="745"/>
      <c r="AB152" s="745"/>
      <c r="AC152" s="745"/>
      <c r="AD152" s="745"/>
      <c r="AE152" s="745"/>
      <c r="AF152" s="745"/>
      <c r="AG152" s="745"/>
      <c r="AH152" s="745"/>
      <c r="AI152" s="745"/>
      <c r="AJ152" s="745"/>
      <c r="AK152" s="745"/>
      <c r="AL152" s="745"/>
      <c r="AM152" s="745"/>
      <c r="AN152" s="745"/>
      <c r="AO152" s="745"/>
      <c r="AP152" s="745"/>
      <c r="AQ152" s="745"/>
      <c r="AR152" s="745"/>
      <c r="AS152" s="745"/>
      <c r="AT152" s="745"/>
      <c r="AU152" s="745"/>
      <c r="AV152" s="745"/>
      <c r="AW152" s="745"/>
      <c r="AX152" s="745"/>
    </row>
    <row r="153" spans="10:50" ht="12.75">
      <c r="J153" s="745"/>
      <c r="K153" s="745"/>
      <c r="L153" s="745"/>
      <c r="M153" s="745"/>
      <c r="N153" s="745"/>
      <c r="O153" s="745"/>
      <c r="P153" s="745"/>
      <c r="Q153" s="745"/>
      <c r="R153" s="745"/>
      <c r="S153" s="745"/>
      <c r="T153" s="745"/>
      <c r="U153" s="745"/>
      <c r="V153" s="745"/>
      <c r="W153" s="745"/>
      <c r="X153" s="745"/>
      <c r="Y153" s="745"/>
      <c r="Z153" s="745"/>
      <c r="AA153" s="745"/>
      <c r="AB153" s="745"/>
      <c r="AC153" s="745"/>
      <c r="AD153" s="745"/>
      <c r="AE153" s="745"/>
      <c r="AF153" s="745"/>
      <c r="AG153" s="745"/>
      <c r="AH153" s="745"/>
      <c r="AI153" s="745"/>
      <c r="AJ153" s="745"/>
      <c r="AK153" s="745"/>
      <c r="AL153" s="745"/>
      <c r="AM153" s="745"/>
      <c r="AN153" s="745"/>
      <c r="AO153" s="745"/>
      <c r="AP153" s="745"/>
      <c r="AQ153" s="745"/>
      <c r="AR153" s="745"/>
      <c r="AS153" s="745"/>
      <c r="AT153" s="745"/>
      <c r="AU153" s="745"/>
      <c r="AV153" s="745"/>
      <c r="AW153" s="745"/>
      <c r="AX153" s="745"/>
    </row>
    <row r="154" spans="10:50" ht="12.75">
      <c r="J154" s="745"/>
      <c r="K154" s="745"/>
      <c r="L154" s="745"/>
      <c r="M154" s="745"/>
      <c r="N154" s="745"/>
      <c r="O154" s="745"/>
      <c r="P154" s="745"/>
      <c r="Q154" s="745"/>
      <c r="R154" s="745"/>
      <c r="S154" s="745"/>
      <c r="T154" s="745"/>
      <c r="U154" s="745"/>
      <c r="V154" s="745"/>
      <c r="W154" s="745"/>
      <c r="X154" s="745"/>
      <c r="Y154" s="745"/>
      <c r="Z154" s="745"/>
      <c r="AA154" s="745"/>
      <c r="AB154" s="745"/>
      <c r="AC154" s="745"/>
      <c r="AD154" s="745"/>
      <c r="AE154" s="745"/>
      <c r="AF154" s="745"/>
      <c r="AG154" s="745"/>
      <c r="AH154" s="745"/>
      <c r="AI154" s="745"/>
      <c r="AJ154" s="745"/>
      <c r="AK154" s="745"/>
      <c r="AL154" s="745"/>
      <c r="AM154" s="745"/>
      <c r="AN154" s="745"/>
      <c r="AO154" s="745"/>
      <c r="AP154" s="745"/>
      <c r="AQ154" s="745"/>
      <c r="AR154" s="745"/>
      <c r="AS154" s="745"/>
      <c r="AT154" s="745"/>
      <c r="AU154" s="745"/>
      <c r="AV154" s="745"/>
      <c r="AW154" s="745"/>
      <c r="AX154" s="745"/>
    </row>
    <row r="155" spans="10:50" ht="12.75">
      <c r="J155" s="745"/>
      <c r="K155" s="745"/>
      <c r="L155" s="745"/>
      <c r="M155" s="745"/>
      <c r="N155" s="745"/>
      <c r="O155" s="745"/>
      <c r="P155" s="745"/>
      <c r="Q155" s="745"/>
      <c r="R155" s="745"/>
      <c r="S155" s="745"/>
      <c r="T155" s="745"/>
      <c r="U155" s="745"/>
      <c r="V155" s="745"/>
      <c r="W155" s="745"/>
      <c r="X155" s="745"/>
      <c r="Y155" s="745"/>
      <c r="Z155" s="745"/>
      <c r="AA155" s="74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  <c r="AN155" s="745"/>
      <c r="AO155" s="745"/>
      <c r="AP155" s="745"/>
      <c r="AQ155" s="745"/>
      <c r="AR155" s="745"/>
      <c r="AS155" s="745"/>
      <c r="AT155" s="745"/>
      <c r="AU155" s="745"/>
      <c r="AV155" s="745"/>
      <c r="AW155" s="745"/>
      <c r="AX155" s="745"/>
    </row>
    <row r="156" spans="10:50" ht="12.75">
      <c r="J156" s="745"/>
      <c r="K156" s="745"/>
      <c r="L156" s="745"/>
      <c r="M156" s="745"/>
      <c r="N156" s="745"/>
      <c r="O156" s="745"/>
      <c r="P156" s="745"/>
      <c r="Q156" s="745"/>
      <c r="R156" s="745"/>
      <c r="S156" s="745"/>
      <c r="T156" s="745"/>
      <c r="U156" s="745"/>
      <c r="V156" s="745"/>
      <c r="W156" s="745"/>
      <c r="X156" s="745"/>
      <c r="Y156" s="745"/>
      <c r="Z156" s="745"/>
      <c r="AA156" s="74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  <c r="AN156" s="745"/>
      <c r="AO156" s="745"/>
      <c r="AP156" s="745"/>
      <c r="AQ156" s="745"/>
      <c r="AR156" s="745"/>
      <c r="AS156" s="745"/>
      <c r="AT156" s="745"/>
      <c r="AU156" s="745"/>
      <c r="AV156" s="745"/>
      <c r="AW156" s="745"/>
      <c r="AX156" s="745"/>
    </row>
    <row r="157" spans="10:50" ht="12.75">
      <c r="J157" s="745"/>
      <c r="K157" s="745"/>
      <c r="L157" s="745"/>
      <c r="M157" s="745"/>
      <c r="N157" s="745"/>
      <c r="O157" s="745"/>
      <c r="P157" s="745"/>
      <c r="Q157" s="745"/>
      <c r="R157" s="745"/>
      <c r="S157" s="745"/>
      <c r="T157" s="745"/>
      <c r="U157" s="745"/>
      <c r="V157" s="745"/>
      <c r="W157" s="745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  <c r="AN157" s="745"/>
      <c r="AO157" s="745"/>
      <c r="AP157" s="745"/>
      <c r="AQ157" s="745"/>
      <c r="AR157" s="745"/>
      <c r="AS157" s="745"/>
      <c r="AT157" s="745"/>
      <c r="AU157" s="745"/>
      <c r="AV157" s="745"/>
      <c r="AW157" s="745"/>
      <c r="AX157" s="745"/>
    </row>
    <row r="158" spans="10:50" ht="12.75">
      <c r="J158" s="745"/>
      <c r="K158" s="745"/>
      <c r="L158" s="745"/>
      <c r="M158" s="745"/>
      <c r="N158" s="745"/>
      <c r="O158" s="745"/>
      <c r="P158" s="745"/>
      <c r="Q158" s="745"/>
      <c r="R158" s="745"/>
      <c r="S158" s="745"/>
      <c r="T158" s="745"/>
      <c r="U158" s="745"/>
      <c r="V158" s="745"/>
      <c r="W158" s="745"/>
      <c r="X158" s="745"/>
      <c r="Y158" s="745"/>
      <c r="Z158" s="745"/>
      <c r="AA158" s="745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  <c r="AN158" s="745"/>
      <c r="AO158" s="745"/>
      <c r="AP158" s="745"/>
      <c r="AQ158" s="745"/>
      <c r="AR158" s="745"/>
      <c r="AS158" s="745"/>
      <c r="AT158" s="745"/>
      <c r="AU158" s="745"/>
      <c r="AV158" s="745"/>
      <c r="AW158" s="745"/>
      <c r="AX158" s="745"/>
    </row>
    <row r="159" spans="10:50" ht="12.75">
      <c r="J159" s="745"/>
      <c r="K159" s="745"/>
      <c r="L159" s="745"/>
      <c r="M159" s="745"/>
      <c r="N159" s="745"/>
      <c r="O159" s="745"/>
      <c r="P159" s="745"/>
      <c r="Q159" s="745"/>
      <c r="R159" s="745"/>
      <c r="S159" s="745"/>
      <c r="T159" s="745"/>
      <c r="U159" s="745"/>
      <c r="V159" s="745"/>
      <c r="W159" s="745"/>
      <c r="X159" s="745"/>
      <c r="Y159" s="745"/>
      <c r="Z159" s="745"/>
      <c r="AA159" s="745"/>
      <c r="AB159" s="745"/>
      <c r="AC159" s="745"/>
      <c r="AD159" s="745"/>
      <c r="AE159" s="745"/>
      <c r="AF159" s="745"/>
      <c r="AG159" s="745"/>
      <c r="AH159" s="745"/>
      <c r="AI159" s="745"/>
      <c r="AJ159" s="745"/>
      <c r="AK159" s="745"/>
      <c r="AL159" s="745"/>
      <c r="AM159" s="745"/>
      <c r="AN159" s="745"/>
      <c r="AO159" s="745"/>
      <c r="AP159" s="745"/>
      <c r="AQ159" s="745"/>
      <c r="AR159" s="745"/>
      <c r="AS159" s="745"/>
      <c r="AT159" s="745"/>
      <c r="AU159" s="745"/>
      <c r="AV159" s="745"/>
      <c r="AW159" s="745"/>
      <c r="AX159" s="745"/>
    </row>
    <row r="160" spans="10:50" ht="12.75">
      <c r="J160" s="745"/>
      <c r="K160" s="745"/>
      <c r="L160" s="745"/>
      <c r="M160" s="745"/>
      <c r="N160" s="745"/>
      <c r="O160" s="745"/>
      <c r="P160" s="745"/>
      <c r="Q160" s="745"/>
      <c r="R160" s="745"/>
      <c r="S160" s="745"/>
      <c r="T160" s="745"/>
      <c r="U160" s="745"/>
      <c r="V160" s="745"/>
      <c r="W160" s="745"/>
      <c r="X160" s="745"/>
      <c r="Y160" s="745"/>
      <c r="Z160" s="745"/>
      <c r="AA160" s="745"/>
      <c r="AB160" s="745"/>
      <c r="AC160" s="745"/>
      <c r="AD160" s="745"/>
      <c r="AE160" s="745"/>
      <c r="AF160" s="745"/>
      <c r="AG160" s="745"/>
      <c r="AH160" s="745"/>
      <c r="AI160" s="745"/>
      <c r="AJ160" s="745"/>
      <c r="AK160" s="745"/>
      <c r="AL160" s="745"/>
      <c r="AM160" s="745"/>
      <c r="AN160" s="745"/>
      <c r="AO160" s="745"/>
      <c r="AP160" s="745"/>
      <c r="AQ160" s="745"/>
      <c r="AR160" s="745"/>
      <c r="AS160" s="745"/>
      <c r="AT160" s="745"/>
      <c r="AU160" s="745"/>
      <c r="AV160" s="745"/>
      <c r="AW160" s="745"/>
      <c r="AX160" s="745"/>
    </row>
    <row r="161" spans="10:50" ht="12.75">
      <c r="J161" s="745"/>
      <c r="K161" s="745"/>
      <c r="L161" s="745"/>
      <c r="M161" s="745"/>
      <c r="N161" s="745"/>
      <c r="O161" s="745"/>
      <c r="P161" s="745"/>
      <c r="Q161" s="745"/>
      <c r="R161" s="745"/>
      <c r="S161" s="745"/>
      <c r="T161" s="745"/>
      <c r="U161" s="745"/>
      <c r="V161" s="745"/>
      <c r="W161" s="745"/>
      <c r="X161" s="745"/>
      <c r="Y161" s="745"/>
      <c r="Z161" s="745"/>
      <c r="AA161" s="745"/>
      <c r="AB161" s="745"/>
      <c r="AC161" s="745"/>
      <c r="AD161" s="745"/>
      <c r="AE161" s="745"/>
      <c r="AF161" s="745"/>
      <c r="AG161" s="745"/>
      <c r="AH161" s="745"/>
      <c r="AI161" s="745"/>
      <c r="AJ161" s="745"/>
      <c r="AK161" s="745"/>
      <c r="AL161" s="745"/>
      <c r="AM161" s="745"/>
      <c r="AN161" s="745"/>
      <c r="AO161" s="745"/>
      <c r="AP161" s="745"/>
      <c r="AQ161" s="745"/>
      <c r="AR161" s="745"/>
      <c r="AS161" s="745"/>
      <c r="AT161" s="745"/>
      <c r="AU161" s="745"/>
      <c r="AV161" s="745"/>
      <c r="AW161" s="745"/>
      <c r="AX161" s="745"/>
    </row>
    <row r="162" spans="10:50" ht="12.75">
      <c r="J162" s="745"/>
      <c r="K162" s="745"/>
      <c r="L162" s="745"/>
      <c r="M162" s="745"/>
      <c r="N162" s="745"/>
      <c r="O162" s="745"/>
      <c r="P162" s="745"/>
      <c r="Q162" s="745"/>
      <c r="R162" s="745"/>
      <c r="S162" s="745"/>
      <c r="T162" s="745"/>
      <c r="U162" s="745"/>
      <c r="V162" s="745"/>
      <c r="W162" s="745"/>
      <c r="X162" s="745"/>
      <c r="Y162" s="745"/>
      <c r="Z162" s="745"/>
      <c r="AA162" s="745"/>
      <c r="AB162" s="745"/>
      <c r="AC162" s="745"/>
      <c r="AD162" s="745"/>
      <c r="AE162" s="745"/>
      <c r="AF162" s="745"/>
      <c r="AG162" s="745"/>
      <c r="AH162" s="745"/>
      <c r="AI162" s="745"/>
      <c r="AJ162" s="745"/>
      <c r="AK162" s="745"/>
      <c r="AL162" s="745"/>
      <c r="AM162" s="745"/>
      <c r="AN162" s="745"/>
      <c r="AO162" s="745"/>
      <c r="AP162" s="745"/>
      <c r="AQ162" s="745"/>
      <c r="AR162" s="745"/>
      <c r="AS162" s="745"/>
      <c r="AT162" s="745"/>
      <c r="AU162" s="745"/>
      <c r="AV162" s="745"/>
      <c r="AW162" s="745"/>
      <c r="AX162" s="745"/>
    </row>
    <row r="163" spans="10:50" ht="12.75">
      <c r="J163" s="745"/>
      <c r="K163" s="745"/>
      <c r="L163" s="745"/>
      <c r="M163" s="745"/>
      <c r="N163" s="745"/>
      <c r="O163" s="745"/>
      <c r="P163" s="745"/>
      <c r="Q163" s="745"/>
      <c r="R163" s="745"/>
      <c r="S163" s="745"/>
      <c r="T163" s="745"/>
      <c r="U163" s="745"/>
      <c r="V163" s="745"/>
      <c r="W163" s="745"/>
      <c r="X163" s="745"/>
      <c r="Y163" s="745"/>
      <c r="Z163" s="745"/>
      <c r="AA163" s="74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  <c r="AN163" s="745"/>
      <c r="AO163" s="745"/>
      <c r="AP163" s="745"/>
      <c r="AQ163" s="745"/>
      <c r="AR163" s="745"/>
      <c r="AS163" s="745"/>
      <c r="AT163" s="745"/>
      <c r="AU163" s="745"/>
      <c r="AV163" s="745"/>
      <c r="AW163" s="745"/>
      <c r="AX163" s="745"/>
    </row>
    <row r="164" spans="10:50" ht="12.75">
      <c r="J164" s="745"/>
      <c r="K164" s="745"/>
      <c r="L164" s="745"/>
      <c r="M164" s="745"/>
      <c r="N164" s="745"/>
      <c r="O164" s="745"/>
      <c r="P164" s="745"/>
      <c r="Q164" s="745"/>
      <c r="R164" s="745"/>
      <c r="S164" s="745"/>
      <c r="T164" s="745"/>
      <c r="U164" s="745"/>
      <c r="V164" s="745"/>
      <c r="W164" s="745"/>
      <c r="X164" s="745"/>
      <c r="Y164" s="745"/>
      <c r="Z164" s="745"/>
      <c r="AA164" s="74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  <c r="AN164" s="745"/>
      <c r="AO164" s="745"/>
      <c r="AP164" s="745"/>
      <c r="AQ164" s="745"/>
      <c r="AR164" s="745"/>
      <c r="AS164" s="745"/>
      <c r="AT164" s="745"/>
      <c r="AU164" s="745"/>
      <c r="AV164" s="745"/>
      <c r="AW164" s="745"/>
      <c r="AX164" s="745"/>
    </row>
    <row r="165" spans="10:50" ht="12.75">
      <c r="J165" s="745"/>
      <c r="K165" s="745"/>
      <c r="L165" s="745"/>
      <c r="M165" s="745"/>
      <c r="N165" s="745"/>
      <c r="O165" s="745"/>
      <c r="P165" s="745"/>
      <c r="Q165" s="745"/>
      <c r="R165" s="745"/>
      <c r="S165" s="745"/>
      <c r="T165" s="745"/>
      <c r="U165" s="745"/>
      <c r="V165" s="745"/>
      <c r="W165" s="745"/>
      <c r="X165" s="745"/>
      <c r="Y165" s="745"/>
      <c r="Z165" s="745"/>
      <c r="AA165" s="74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  <c r="AN165" s="745"/>
      <c r="AO165" s="745"/>
      <c r="AP165" s="745"/>
      <c r="AQ165" s="745"/>
      <c r="AR165" s="745"/>
      <c r="AS165" s="745"/>
      <c r="AT165" s="745"/>
      <c r="AU165" s="745"/>
      <c r="AV165" s="745"/>
      <c r="AW165" s="745"/>
      <c r="AX165" s="745"/>
    </row>
    <row r="166" spans="10:50" ht="12.75">
      <c r="J166" s="745"/>
      <c r="K166" s="745"/>
      <c r="L166" s="745"/>
      <c r="M166" s="745"/>
      <c r="N166" s="745"/>
      <c r="O166" s="745"/>
      <c r="P166" s="745"/>
      <c r="Q166" s="745"/>
      <c r="R166" s="745"/>
      <c r="S166" s="745"/>
      <c r="T166" s="745"/>
      <c r="U166" s="745"/>
      <c r="V166" s="745"/>
      <c r="W166" s="745"/>
      <c r="X166" s="745"/>
      <c r="Y166" s="745"/>
      <c r="Z166" s="745"/>
      <c r="AA166" s="745"/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  <c r="AN166" s="745"/>
      <c r="AO166" s="745"/>
      <c r="AP166" s="745"/>
      <c r="AQ166" s="745"/>
      <c r="AR166" s="745"/>
      <c r="AS166" s="745"/>
      <c r="AT166" s="745"/>
      <c r="AU166" s="745"/>
      <c r="AV166" s="745"/>
      <c r="AW166" s="745"/>
      <c r="AX166" s="745"/>
    </row>
    <row r="167" spans="10:50" ht="12.75">
      <c r="J167" s="745"/>
      <c r="K167" s="745"/>
      <c r="L167" s="745"/>
      <c r="M167" s="745"/>
      <c r="N167" s="745"/>
      <c r="O167" s="745"/>
      <c r="P167" s="745"/>
      <c r="Q167" s="745"/>
      <c r="R167" s="745"/>
      <c r="S167" s="745"/>
      <c r="T167" s="745"/>
      <c r="U167" s="745"/>
      <c r="V167" s="745"/>
      <c r="W167" s="745"/>
      <c r="X167" s="745"/>
      <c r="Y167" s="745"/>
      <c r="Z167" s="745"/>
      <c r="AA167" s="745"/>
      <c r="AB167" s="745"/>
      <c r="AC167" s="745"/>
      <c r="AD167" s="745"/>
      <c r="AE167" s="745"/>
      <c r="AF167" s="745"/>
      <c r="AG167" s="745"/>
      <c r="AH167" s="745"/>
      <c r="AI167" s="745"/>
      <c r="AJ167" s="745"/>
      <c r="AK167" s="745"/>
      <c r="AL167" s="745"/>
      <c r="AM167" s="745"/>
      <c r="AN167" s="745"/>
      <c r="AO167" s="745"/>
      <c r="AP167" s="745"/>
      <c r="AQ167" s="745"/>
      <c r="AR167" s="745"/>
      <c r="AS167" s="745"/>
      <c r="AT167" s="745"/>
      <c r="AU167" s="745"/>
      <c r="AV167" s="745"/>
      <c r="AW167" s="745"/>
      <c r="AX167" s="745"/>
    </row>
    <row r="168" spans="10:50" ht="12.75">
      <c r="J168" s="745"/>
      <c r="K168" s="745"/>
      <c r="L168" s="745"/>
      <c r="M168" s="745"/>
      <c r="N168" s="745"/>
      <c r="O168" s="745"/>
      <c r="P168" s="745"/>
      <c r="Q168" s="745"/>
      <c r="R168" s="745"/>
      <c r="S168" s="745"/>
      <c r="T168" s="745"/>
      <c r="U168" s="745"/>
      <c r="V168" s="745"/>
      <c r="W168" s="745"/>
      <c r="X168" s="745"/>
      <c r="Y168" s="745"/>
      <c r="Z168" s="745"/>
      <c r="AA168" s="745"/>
      <c r="AB168" s="745"/>
      <c r="AC168" s="745"/>
      <c r="AD168" s="745"/>
      <c r="AE168" s="745"/>
      <c r="AF168" s="745"/>
      <c r="AG168" s="745"/>
      <c r="AH168" s="745"/>
      <c r="AI168" s="745"/>
      <c r="AJ168" s="745"/>
      <c r="AK168" s="745"/>
      <c r="AL168" s="745"/>
      <c r="AM168" s="745"/>
      <c r="AN168" s="745"/>
      <c r="AO168" s="745"/>
      <c r="AP168" s="745"/>
      <c r="AQ168" s="745"/>
      <c r="AR168" s="745"/>
      <c r="AS168" s="745"/>
      <c r="AT168" s="745"/>
      <c r="AU168" s="745"/>
      <c r="AV168" s="745"/>
      <c r="AW168" s="745"/>
      <c r="AX168" s="745"/>
    </row>
    <row r="169" spans="10:50" ht="12.75">
      <c r="J169" s="745"/>
      <c r="K169" s="745"/>
      <c r="L169" s="745"/>
      <c r="M169" s="745"/>
      <c r="N169" s="745"/>
      <c r="O169" s="745"/>
      <c r="P169" s="745"/>
      <c r="Q169" s="745"/>
      <c r="R169" s="745"/>
      <c r="S169" s="745"/>
      <c r="T169" s="745"/>
      <c r="U169" s="745"/>
      <c r="V169" s="745"/>
      <c r="W169" s="745"/>
      <c r="X169" s="745"/>
      <c r="Y169" s="745"/>
      <c r="Z169" s="745"/>
      <c r="AA169" s="745"/>
      <c r="AB169" s="745"/>
      <c r="AC169" s="745"/>
      <c r="AD169" s="745"/>
      <c r="AE169" s="745"/>
      <c r="AF169" s="745"/>
      <c r="AG169" s="745"/>
      <c r="AH169" s="745"/>
      <c r="AI169" s="745"/>
      <c r="AJ169" s="745"/>
      <c r="AK169" s="745"/>
      <c r="AL169" s="745"/>
      <c r="AM169" s="745"/>
      <c r="AN169" s="745"/>
      <c r="AO169" s="745"/>
      <c r="AP169" s="745"/>
      <c r="AQ169" s="745"/>
      <c r="AR169" s="745"/>
      <c r="AS169" s="745"/>
      <c r="AT169" s="745"/>
      <c r="AU169" s="745"/>
      <c r="AV169" s="745"/>
      <c r="AW169" s="745"/>
      <c r="AX169" s="745"/>
    </row>
    <row r="170" spans="10:50" ht="12.75">
      <c r="J170" s="745"/>
      <c r="K170" s="745"/>
      <c r="L170" s="745"/>
      <c r="M170" s="745"/>
      <c r="N170" s="745"/>
      <c r="O170" s="745"/>
      <c r="P170" s="745"/>
      <c r="Q170" s="745"/>
      <c r="R170" s="745"/>
      <c r="S170" s="745"/>
      <c r="T170" s="745"/>
      <c r="U170" s="745"/>
      <c r="V170" s="745"/>
      <c r="W170" s="745"/>
      <c r="X170" s="745"/>
      <c r="Y170" s="745"/>
      <c r="Z170" s="745"/>
      <c r="AA170" s="745"/>
      <c r="AB170" s="745"/>
      <c r="AC170" s="745"/>
      <c r="AD170" s="745"/>
      <c r="AE170" s="745"/>
      <c r="AF170" s="745"/>
      <c r="AG170" s="745"/>
      <c r="AH170" s="745"/>
      <c r="AI170" s="745"/>
      <c r="AJ170" s="745"/>
      <c r="AK170" s="745"/>
      <c r="AL170" s="745"/>
      <c r="AM170" s="745"/>
      <c r="AN170" s="745"/>
      <c r="AO170" s="745"/>
      <c r="AP170" s="745"/>
      <c r="AQ170" s="745"/>
      <c r="AR170" s="745"/>
      <c r="AS170" s="745"/>
      <c r="AT170" s="745"/>
      <c r="AU170" s="745"/>
      <c r="AV170" s="745"/>
      <c r="AW170" s="745"/>
      <c r="AX170" s="745"/>
    </row>
    <row r="171" spans="10:50" ht="12.75">
      <c r="J171" s="745"/>
      <c r="K171" s="745"/>
      <c r="L171" s="745"/>
      <c r="M171" s="745"/>
      <c r="N171" s="745"/>
      <c r="O171" s="745"/>
      <c r="P171" s="745"/>
      <c r="Q171" s="745"/>
      <c r="R171" s="745"/>
      <c r="S171" s="745"/>
      <c r="T171" s="745"/>
      <c r="U171" s="745"/>
      <c r="V171" s="745"/>
      <c r="W171" s="745"/>
      <c r="X171" s="745"/>
      <c r="Y171" s="745"/>
      <c r="Z171" s="745"/>
      <c r="AA171" s="745"/>
      <c r="AB171" s="745"/>
      <c r="AC171" s="745"/>
      <c r="AD171" s="745"/>
      <c r="AE171" s="745"/>
      <c r="AF171" s="745"/>
      <c r="AG171" s="745"/>
      <c r="AH171" s="745"/>
      <c r="AI171" s="745"/>
      <c r="AJ171" s="745"/>
      <c r="AK171" s="745"/>
      <c r="AL171" s="745"/>
      <c r="AM171" s="745"/>
      <c r="AN171" s="745"/>
      <c r="AO171" s="745"/>
      <c r="AP171" s="745"/>
      <c r="AQ171" s="745"/>
      <c r="AR171" s="745"/>
      <c r="AS171" s="745"/>
      <c r="AT171" s="745"/>
      <c r="AU171" s="745"/>
      <c r="AV171" s="745"/>
      <c r="AW171" s="745"/>
      <c r="AX171" s="745"/>
    </row>
    <row r="172" spans="10:50" ht="12.75">
      <c r="J172" s="745"/>
      <c r="K172" s="745"/>
      <c r="L172" s="745"/>
      <c r="M172" s="745"/>
      <c r="N172" s="745"/>
      <c r="O172" s="745"/>
      <c r="P172" s="745"/>
      <c r="Q172" s="745"/>
      <c r="R172" s="745"/>
      <c r="S172" s="745"/>
      <c r="T172" s="745"/>
      <c r="U172" s="745"/>
      <c r="V172" s="745"/>
      <c r="W172" s="745"/>
      <c r="X172" s="745"/>
      <c r="Y172" s="745"/>
      <c r="Z172" s="745"/>
      <c r="AA172" s="745"/>
      <c r="AB172" s="745"/>
      <c r="AC172" s="745"/>
      <c r="AD172" s="745"/>
      <c r="AE172" s="745"/>
      <c r="AF172" s="745"/>
      <c r="AG172" s="745"/>
      <c r="AH172" s="745"/>
      <c r="AI172" s="745"/>
      <c r="AJ172" s="745"/>
      <c r="AK172" s="745"/>
      <c r="AL172" s="745"/>
      <c r="AM172" s="745"/>
      <c r="AN172" s="745"/>
      <c r="AO172" s="745"/>
      <c r="AP172" s="745"/>
      <c r="AQ172" s="745"/>
      <c r="AR172" s="745"/>
      <c r="AS172" s="745"/>
      <c r="AT172" s="745"/>
      <c r="AU172" s="745"/>
      <c r="AV172" s="745"/>
      <c r="AW172" s="745"/>
      <c r="AX172" s="745"/>
    </row>
    <row r="173" spans="10:50" ht="12.75">
      <c r="J173" s="745"/>
      <c r="K173" s="745"/>
      <c r="L173" s="745"/>
      <c r="M173" s="745"/>
      <c r="N173" s="745"/>
      <c r="O173" s="745"/>
      <c r="P173" s="745"/>
      <c r="Q173" s="745"/>
      <c r="R173" s="745"/>
      <c r="S173" s="745"/>
      <c r="T173" s="745"/>
      <c r="U173" s="745"/>
      <c r="V173" s="745"/>
      <c r="W173" s="745"/>
      <c r="X173" s="745"/>
      <c r="Y173" s="745"/>
      <c r="Z173" s="745"/>
      <c r="AA173" s="745"/>
      <c r="AB173" s="745"/>
      <c r="AC173" s="745"/>
      <c r="AD173" s="745"/>
      <c r="AE173" s="745"/>
      <c r="AF173" s="745"/>
      <c r="AG173" s="745"/>
      <c r="AH173" s="745"/>
      <c r="AI173" s="745"/>
      <c r="AJ173" s="745"/>
      <c r="AK173" s="745"/>
      <c r="AL173" s="745"/>
      <c r="AM173" s="745"/>
      <c r="AN173" s="745"/>
      <c r="AO173" s="745"/>
      <c r="AP173" s="745"/>
      <c r="AQ173" s="745"/>
      <c r="AR173" s="745"/>
      <c r="AS173" s="745"/>
      <c r="AT173" s="745"/>
      <c r="AU173" s="745"/>
      <c r="AV173" s="745"/>
      <c r="AW173" s="745"/>
      <c r="AX173" s="745"/>
    </row>
    <row r="174" spans="10:50" ht="12.75">
      <c r="J174" s="745"/>
      <c r="K174" s="745"/>
      <c r="L174" s="745"/>
      <c r="M174" s="745"/>
      <c r="N174" s="745"/>
      <c r="O174" s="745"/>
      <c r="P174" s="745"/>
      <c r="Q174" s="745"/>
      <c r="R174" s="745"/>
      <c r="S174" s="745"/>
      <c r="T174" s="745"/>
      <c r="U174" s="745"/>
      <c r="V174" s="745"/>
      <c r="W174" s="745"/>
      <c r="X174" s="745"/>
      <c r="Y174" s="745"/>
      <c r="Z174" s="745"/>
      <c r="AA174" s="745"/>
      <c r="AB174" s="745"/>
      <c r="AC174" s="745"/>
      <c r="AD174" s="745"/>
      <c r="AE174" s="745"/>
      <c r="AF174" s="745"/>
      <c r="AG174" s="745"/>
      <c r="AH174" s="745"/>
      <c r="AI174" s="745"/>
      <c r="AJ174" s="745"/>
      <c r="AK174" s="745"/>
      <c r="AL174" s="745"/>
      <c r="AM174" s="745"/>
      <c r="AN174" s="745"/>
      <c r="AO174" s="745"/>
      <c r="AP174" s="745"/>
      <c r="AQ174" s="745"/>
      <c r="AR174" s="745"/>
      <c r="AS174" s="745"/>
      <c r="AT174" s="745"/>
      <c r="AU174" s="745"/>
      <c r="AV174" s="745"/>
      <c r="AW174" s="745"/>
      <c r="AX174" s="745"/>
    </row>
    <row r="175" spans="10:50" ht="12.75">
      <c r="J175" s="745"/>
      <c r="K175" s="745"/>
      <c r="L175" s="745"/>
      <c r="M175" s="745"/>
      <c r="N175" s="745"/>
      <c r="O175" s="745"/>
      <c r="P175" s="745"/>
      <c r="Q175" s="745"/>
      <c r="R175" s="745"/>
      <c r="S175" s="745"/>
      <c r="T175" s="745"/>
      <c r="U175" s="745"/>
      <c r="V175" s="745"/>
      <c r="W175" s="745"/>
      <c r="X175" s="745"/>
      <c r="Y175" s="745"/>
      <c r="Z175" s="745"/>
      <c r="AA175" s="745"/>
      <c r="AB175" s="745"/>
      <c r="AC175" s="745"/>
      <c r="AD175" s="745"/>
      <c r="AE175" s="745"/>
      <c r="AF175" s="745"/>
      <c r="AG175" s="745"/>
      <c r="AH175" s="745"/>
      <c r="AI175" s="745"/>
      <c r="AJ175" s="745"/>
      <c r="AK175" s="745"/>
      <c r="AL175" s="745"/>
      <c r="AM175" s="745"/>
      <c r="AN175" s="745"/>
      <c r="AO175" s="745"/>
      <c r="AP175" s="745"/>
      <c r="AQ175" s="745"/>
      <c r="AR175" s="745"/>
      <c r="AS175" s="745"/>
      <c r="AT175" s="745"/>
      <c r="AU175" s="745"/>
      <c r="AV175" s="745"/>
      <c r="AW175" s="745"/>
      <c r="AX175" s="745"/>
    </row>
    <row r="176" spans="10:50" ht="12.75">
      <c r="J176" s="745"/>
      <c r="K176" s="745"/>
      <c r="L176" s="745"/>
      <c r="M176" s="745"/>
      <c r="N176" s="745"/>
      <c r="O176" s="745"/>
      <c r="P176" s="745"/>
      <c r="Q176" s="745"/>
      <c r="R176" s="745"/>
      <c r="S176" s="745"/>
      <c r="T176" s="745"/>
      <c r="U176" s="745"/>
      <c r="V176" s="745"/>
      <c r="W176" s="745"/>
      <c r="X176" s="745"/>
      <c r="Y176" s="745"/>
      <c r="Z176" s="745"/>
      <c r="AA176" s="745"/>
      <c r="AB176" s="745"/>
      <c r="AC176" s="745"/>
      <c r="AD176" s="745"/>
      <c r="AE176" s="745"/>
      <c r="AF176" s="745"/>
      <c r="AG176" s="745"/>
      <c r="AH176" s="745"/>
      <c r="AI176" s="745"/>
      <c r="AJ176" s="745"/>
      <c r="AK176" s="745"/>
      <c r="AL176" s="745"/>
      <c r="AM176" s="745"/>
      <c r="AN176" s="745"/>
      <c r="AO176" s="745"/>
      <c r="AP176" s="745"/>
      <c r="AQ176" s="745"/>
      <c r="AR176" s="745"/>
      <c r="AS176" s="745"/>
      <c r="AT176" s="745"/>
      <c r="AU176" s="745"/>
      <c r="AV176" s="745"/>
      <c r="AW176" s="745"/>
      <c r="AX176" s="745"/>
    </row>
    <row r="177" spans="10:50" ht="12.75">
      <c r="J177" s="745"/>
      <c r="K177" s="745"/>
      <c r="L177" s="745"/>
      <c r="M177" s="745"/>
      <c r="N177" s="745"/>
      <c r="O177" s="745"/>
      <c r="P177" s="745"/>
      <c r="Q177" s="745"/>
      <c r="R177" s="745"/>
      <c r="S177" s="745"/>
      <c r="T177" s="745"/>
      <c r="U177" s="745"/>
      <c r="V177" s="745"/>
      <c r="W177" s="745"/>
      <c r="X177" s="745"/>
      <c r="Y177" s="745"/>
      <c r="Z177" s="745"/>
      <c r="AA177" s="745"/>
      <c r="AB177" s="745"/>
      <c r="AC177" s="745"/>
      <c r="AD177" s="745"/>
      <c r="AE177" s="745"/>
      <c r="AF177" s="745"/>
      <c r="AG177" s="745"/>
      <c r="AH177" s="745"/>
      <c r="AI177" s="745"/>
      <c r="AJ177" s="745"/>
      <c r="AK177" s="745"/>
      <c r="AL177" s="745"/>
      <c r="AM177" s="745"/>
      <c r="AN177" s="745"/>
      <c r="AO177" s="745"/>
      <c r="AP177" s="745"/>
      <c r="AQ177" s="745"/>
      <c r="AR177" s="745"/>
      <c r="AS177" s="745"/>
      <c r="AT177" s="745"/>
      <c r="AU177" s="745"/>
      <c r="AV177" s="745"/>
      <c r="AW177" s="745"/>
      <c r="AX177" s="745"/>
    </row>
    <row r="178" spans="10:50" ht="12.75">
      <c r="J178" s="745"/>
      <c r="K178" s="745"/>
      <c r="L178" s="745"/>
      <c r="M178" s="745"/>
      <c r="N178" s="745"/>
      <c r="O178" s="745"/>
      <c r="P178" s="745"/>
      <c r="Q178" s="745"/>
      <c r="R178" s="745"/>
      <c r="S178" s="745"/>
      <c r="T178" s="745"/>
      <c r="U178" s="745"/>
      <c r="V178" s="745"/>
      <c r="W178" s="745"/>
      <c r="X178" s="745"/>
      <c r="Y178" s="745"/>
      <c r="Z178" s="745"/>
      <c r="AA178" s="745"/>
      <c r="AB178" s="745"/>
      <c r="AC178" s="745"/>
      <c r="AD178" s="745"/>
      <c r="AE178" s="745"/>
      <c r="AF178" s="745"/>
      <c r="AG178" s="745"/>
      <c r="AH178" s="745"/>
      <c r="AI178" s="745"/>
      <c r="AJ178" s="745"/>
      <c r="AK178" s="745"/>
      <c r="AL178" s="745"/>
      <c r="AM178" s="745"/>
      <c r="AN178" s="745"/>
      <c r="AO178" s="745"/>
      <c r="AP178" s="745"/>
      <c r="AQ178" s="745"/>
      <c r="AR178" s="745"/>
      <c r="AS178" s="745"/>
      <c r="AT178" s="745"/>
      <c r="AU178" s="745"/>
      <c r="AV178" s="745"/>
      <c r="AW178" s="745"/>
      <c r="AX178" s="745"/>
    </row>
    <row r="179" spans="10:50" ht="12.75">
      <c r="J179" s="745"/>
      <c r="K179" s="745"/>
      <c r="L179" s="745"/>
      <c r="M179" s="745"/>
      <c r="N179" s="745"/>
      <c r="O179" s="745"/>
      <c r="P179" s="745"/>
      <c r="Q179" s="745"/>
      <c r="R179" s="745"/>
      <c r="S179" s="745"/>
      <c r="T179" s="745"/>
      <c r="U179" s="745"/>
      <c r="V179" s="745"/>
      <c r="W179" s="745"/>
      <c r="X179" s="745"/>
      <c r="Y179" s="745"/>
      <c r="Z179" s="745"/>
      <c r="AA179" s="745"/>
      <c r="AB179" s="745"/>
      <c r="AC179" s="745"/>
      <c r="AD179" s="745"/>
      <c r="AE179" s="745"/>
      <c r="AF179" s="745"/>
      <c r="AG179" s="745"/>
      <c r="AH179" s="745"/>
      <c r="AI179" s="745"/>
      <c r="AJ179" s="745"/>
      <c r="AK179" s="745"/>
      <c r="AL179" s="745"/>
      <c r="AM179" s="745"/>
      <c r="AN179" s="745"/>
      <c r="AO179" s="745"/>
      <c r="AP179" s="745"/>
      <c r="AQ179" s="745"/>
      <c r="AR179" s="745"/>
      <c r="AS179" s="745"/>
      <c r="AT179" s="745"/>
      <c r="AU179" s="745"/>
      <c r="AV179" s="745"/>
      <c r="AW179" s="745"/>
      <c r="AX179" s="745"/>
    </row>
    <row r="180" spans="10:50" ht="12.75">
      <c r="J180" s="745"/>
      <c r="K180" s="745"/>
      <c r="L180" s="745"/>
      <c r="M180" s="745"/>
      <c r="N180" s="745"/>
      <c r="O180" s="745"/>
      <c r="P180" s="745"/>
      <c r="Q180" s="745"/>
      <c r="R180" s="745"/>
      <c r="S180" s="745"/>
      <c r="T180" s="745"/>
      <c r="U180" s="745"/>
      <c r="V180" s="745"/>
      <c r="W180" s="745"/>
      <c r="X180" s="745"/>
      <c r="Y180" s="745"/>
      <c r="Z180" s="745"/>
      <c r="AA180" s="745"/>
      <c r="AB180" s="745"/>
      <c r="AC180" s="745"/>
      <c r="AD180" s="745"/>
      <c r="AE180" s="745"/>
      <c r="AF180" s="745"/>
      <c r="AG180" s="745"/>
      <c r="AH180" s="745"/>
      <c r="AI180" s="745"/>
      <c r="AJ180" s="745"/>
      <c r="AK180" s="745"/>
      <c r="AL180" s="745"/>
      <c r="AM180" s="745"/>
      <c r="AN180" s="745"/>
      <c r="AO180" s="745"/>
      <c r="AP180" s="745"/>
      <c r="AQ180" s="745"/>
      <c r="AR180" s="745"/>
      <c r="AS180" s="745"/>
      <c r="AT180" s="745"/>
      <c r="AU180" s="745"/>
      <c r="AV180" s="745"/>
      <c r="AW180" s="745"/>
      <c r="AX180" s="745"/>
    </row>
    <row r="181" spans="10:50" ht="12.75">
      <c r="J181" s="745"/>
      <c r="K181" s="745"/>
      <c r="L181" s="745"/>
      <c r="M181" s="745"/>
      <c r="N181" s="745"/>
      <c r="O181" s="745"/>
      <c r="P181" s="745"/>
      <c r="Q181" s="745"/>
      <c r="R181" s="745"/>
      <c r="S181" s="745"/>
      <c r="T181" s="745"/>
      <c r="U181" s="745"/>
      <c r="V181" s="745"/>
      <c r="W181" s="745"/>
      <c r="X181" s="745"/>
      <c r="Y181" s="745"/>
      <c r="Z181" s="745"/>
      <c r="AA181" s="745"/>
      <c r="AB181" s="745"/>
      <c r="AC181" s="745"/>
      <c r="AD181" s="745"/>
      <c r="AE181" s="745"/>
      <c r="AF181" s="745"/>
      <c r="AG181" s="745"/>
      <c r="AH181" s="745"/>
      <c r="AI181" s="745"/>
      <c r="AJ181" s="745"/>
      <c r="AK181" s="745"/>
      <c r="AL181" s="745"/>
      <c r="AM181" s="745"/>
      <c r="AN181" s="745"/>
      <c r="AO181" s="745"/>
      <c r="AP181" s="745"/>
      <c r="AQ181" s="745"/>
      <c r="AR181" s="745"/>
      <c r="AS181" s="745"/>
      <c r="AT181" s="745"/>
      <c r="AU181" s="745"/>
      <c r="AV181" s="745"/>
      <c r="AW181" s="745"/>
      <c r="AX181" s="745"/>
    </row>
    <row r="182" spans="10:50" ht="12.75">
      <c r="J182" s="745"/>
      <c r="K182" s="745"/>
      <c r="L182" s="745"/>
      <c r="M182" s="745"/>
      <c r="N182" s="745"/>
      <c r="O182" s="745"/>
      <c r="P182" s="745"/>
      <c r="Q182" s="745"/>
      <c r="R182" s="745"/>
      <c r="S182" s="745"/>
      <c r="T182" s="745"/>
      <c r="U182" s="745"/>
      <c r="V182" s="745"/>
      <c r="W182" s="745"/>
      <c r="X182" s="745"/>
      <c r="Y182" s="745"/>
      <c r="Z182" s="745"/>
      <c r="AA182" s="745"/>
      <c r="AB182" s="745"/>
      <c r="AC182" s="745"/>
      <c r="AD182" s="745"/>
      <c r="AE182" s="745"/>
      <c r="AF182" s="745"/>
      <c r="AG182" s="745"/>
      <c r="AH182" s="745"/>
      <c r="AI182" s="745"/>
      <c r="AJ182" s="745"/>
      <c r="AK182" s="745"/>
      <c r="AL182" s="745"/>
      <c r="AM182" s="745"/>
      <c r="AN182" s="745"/>
      <c r="AO182" s="745"/>
      <c r="AP182" s="745"/>
      <c r="AQ182" s="745"/>
      <c r="AR182" s="745"/>
      <c r="AS182" s="745"/>
      <c r="AT182" s="745"/>
      <c r="AU182" s="745"/>
      <c r="AV182" s="745"/>
      <c r="AW182" s="745"/>
      <c r="AX182" s="745"/>
    </row>
    <row r="183" spans="10:50" ht="12.75">
      <c r="J183" s="745"/>
      <c r="K183" s="745"/>
      <c r="L183" s="745"/>
      <c r="M183" s="745"/>
      <c r="N183" s="745"/>
      <c r="O183" s="745"/>
      <c r="P183" s="745"/>
      <c r="Q183" s="745"/>
      <c r="R183" s="745"/>
      <c r="S183" s="745"/>
      <c r="T183" s="745"/>
      <c r="U183" s="745"/>
      <c r="V183" s="745"/>
      <c r="W183" s="745"/>
      <c r="X183" s="745"/>
      <c r="Y183" s="745"/>
      <c r="Z183" s="745"/>
      <c r="AA183" s="745"/>
      <c r="AB183" s="745"/>
      <c r="AC183" s="745"/>
      <c r="AD183" s="745"/>
      <c r="AE183" s="745"/>
      <c r="AF183" s="745"/>
      <c r="AG183" s="745"/>
      <c r="AH183" s="745"/>
      <c r="AI183" s="745"/>
      <c r="AJ183" s="745"/>
      <c r="AK183" s="745"/>
      <c r="AL183" s="745"/>
      <c r="AM183" s="745"/>
      <c r="AN183" s="745"/>
      <c r="AO183" s="745"/>
      <c r="AP183" s="745"/>
      <c r="AQ183" s="745"/>
      <c r="AR183" s="745"/>
      <c r="AS183" s="745"/>
      <c r="AT183" s="745"/>
      <c r="AU183" s="745"/>
      <c r="AV183" s="745"/>
      <c r="AW183" s="745"/>
      <c r="AX183" s="745"/>
    </row>
    <row r="184" spans="10:50" ht="12.75">
      <c r="J184" s="745"/>
      <c r="K184" s="745"/>
      <c r="L184" s="745"/>
      <c r="M184" s="745"/>
      <c r="N184" s="745"/>
      <c r="O184" s="745"/>
      <c r="P184" s="745"/>
      <c r="Q184" s="745"/>
      <c r="R184" s="745"/>
      <c r="S184" s="745"/>
      <c r="T184" s="745"/>
      <c r="U184" s="745"/>
      <c r="V184" s="745"/>
      <c r="W184" s="745"/>
      <c r="X184" s="745"/>
      <c r="Y184" s="745"/>
      <c r="Z184" s="745"/>
      <c r="AA184" s="745"/>
      <c r="AB184" s="745"/>
      <c r="AC184" s="745"/>
      <c r="AD184" s="745"/>
      <c r="AE184" s="745"/>
      <c r="AF184" s="745"/>
      <c r="AG184" s="745"/>
      <c r="AH184" s="745"/>
      <c r="AI184" s="745"/>
      <c r="AJ184" s="745"/>
      <c r="AK184" s="745"/>
      <c r="AL184" s="745"/>
      <c r="AM184" s="745"/>
      <c r="AN184" s="745"/>
      <c r="AO184" s="745"/>
      <c r="AP184" s="745"/>
      <c r="AQ184" s="745"/>
      <c r="AR184" s="745"/>
      <c r="AS184" s="745"/>
      <c r="AT184" s="745"/>
      <c r="AU184" s="745"/>
      <c r="AV184" s="745"/>
      <c r="AW184" s="745"/>
      <c r="AX184" s="745"/>
    </row>
    <row r="185" spans="10:50" ht="12.75">
      <c r="J185" s="745"/>
      <c r="K185" s="745"/>
      <c r="L185" s="745"/>
      <c r="M185" s="745"/>
      <c r="N185" s="745"/>
      <c r="O185" s="745"/>
      <c r="P185" s="745"/>
      <c r="Q185" s="745"/>
      <c r="R185" s="745"/>
      <c r="S185" s="745"/>
      <c r="T185" s="745"/>
      <c r="U185" s="745"/>
      <c r="V185" s="745"/>
      <c r="W185" s="745"/>
      <c r="X185" s="745"/>
      <c r="Y185" s="745"/>
      <c r="Z185" s="745"/>
      <c r="AA185" s="745"/>
      <c r="AB185" s="745"/>
      <c r="AC185" s="745"/>
      <c r="AD185" s="745"/>
      <c r="AE185" s="745"/>
      <c r="AF185" s="745"/>
      <c r="AG185" s="745"/>
      <c r="AH185" s="745"/>
      <c r="AI185" s="745"/>
      <c r="AJ185" s="745"/>
      <c r="AK185" s="745"/>
      <c r="AL185" s="745"/>
      <c r="AM185" s="745"/>
      <c r="AN185" s="745"/>
      <c r="AO185" s="745"/>
      <c r="AP185" s="745"/>
      <c r="AQ185" s="745"/>
      <c r="AR185" s="745"/>
      <c r="AS185" s="745"/>
      <c r="AT185" s="745"/>
      <c r="AU185" s="745"/>
      <c r="AV185" s="745"/>
      <c r="AW185" s="745"/>
      <c r="AX185" s="745"/>
    </row>
    <row r="186" spans="10:50" ht="12.75">
      <c r="J186" s="745"/>
      <c r="K186" s="745"/>
      <c r="L186" s="745"/>
      <c r="M186" s="745"/>
      <c r="N186" s="745"/>
      <c r="O186" s="745"/>
      <c r="P186" s="745"/>
      <c r="Q186" s="745"/>
      <c r="R186" s="745"/>
      <c r="S186" s="745"/>
      <c r="T186" s="745"/>
      <c r="U186" s="745"/>
      <c r="V186" s="745"/>
      <c r="W186" s="745"/>
      <c r="X186" s="745"/>
      <c r="Y186" s="745"/>
      <c r="Z186" s="745"/>
      <c r="AA186" s="745"/>
      <c r="AB186" s="745"/>
      <c r="AC186" s="745"/>
      <c r="AD186" s="745"/>
      <c r="AE186" s="745"/>
      <c r="AF186" s="745"/>
      <c r="AG186" s="745"/>
      <c r="AH186" s="745"/>
      <c r="AI186" s="745"/>
      <c r="AJ186" s="745"/>
      <c r="AK186" s="745"/>
      <c r="AL186" s="745"/>
      <c r="AM186" s="745"/>
      <c r="AN186" s="745"/>
      <c r="AO186" s="745"/>
      <c r="AP186" s="745"/>
      <c r="AQ186" s="745"/>
      <c r="AR186" s="745"/>
      <c r="AS186" s="745"/>
      <c r="AT186" s="745"/>
      <c r="AU186" s="745"/>
      <c r="AV186" s="745"/>
      <c r="AW186" s="745"/>
      <c r="AX186" s="745"/>
    </row>
    <row r="187" spans="10:50" ht="12.75">
      <c r="J187" s="745"/>
      <c r="K187" s="745"/>
      <c r="L187" s="745"/>
      <c r="M187" s="745"/>
      <c r="N187" s="745"/>
      <c r="O187" s="745"/>
      <c r="P187" s="745"/>
      <c r="Q187" s="745"/>
      <c r="R187" s="745"/>
      <c r="S187" s="745"/>
      <c r="T187" s="745"/>
      <c r="U187" s="745"/>
      <c r="V187" s="745"/>
      <c r="W187" s="745"/>
      <c r="X187" s="745"/>
      <c r="Y187" s="745"/>
      <c r="Z187" s="745"/>
      <c r="AA187" s="745"/>
      <c r="AB187" s="745"/>
      <c r="AC187" s="745"/>
      <c r="AD187" s="745"/>
      <c r="AE187" s="745"/>
      <c r="AF187" s="745"/>
      <c r="AG187" s="745"/>
      <c r="AH187" s="745"/>
      <c r="AI187" s="745"/>
      <c r="AJ187" s="745"/>
      <c r="AK187" s="745"/>
      <c r="AL187" s="745"/>
      <c r="AM187" s="745"/>
      <c r="AN187" s="745"/>
      <c r="AO187" s="745"/>
      <c r="AP187" s="745"/>
      <c r="AQ187" s="745"/>
      <c r="AR187" s="745"/>
      <c r="AS187" s="745"/>
      <c r="AT187" s="745"/>
      <c r="AU187" s="745"/>
      <c r="AV187" s="745"/>
      <c r="AW187" s="745"/>
      <c r="AX187" s="745"/>
    </row>
    <row r="188" spans="10:50" ht="12.75">
      <c r="J188" s="745"/>
      <c r="K188" s="745"/>
      <c r="L188" s="745"/>
      <c r="M188" s="745"/>
      <c r="N188" s="745"/>
      <c r="O188" s="745"/>
      <c r="P188" s="745"/>
      <c r="Q188" s="745"/>
      <c r="R188" s="745"/>
      <c r="S188" s="745"/>
      <c r="T188" s="745"/>
      <c r="U188" s="745"/>
      <c r="V188" s="745"/>
      <c r="W188" s="745"/>
      <c r="X188" s="745"/>
      <c r="Y188" s="745"/>
      <c r="Z188" s="745"/>
      <c r="AA188" s="745"/>
      <c r="AB188" s="745"/>
      <c r="AC188" s="745"/>
      <c r="AD188" s="745"/>
      <c r="AE188" s="745"/>
      <c r="AF188" s="745"/>
      <c r="AG188" s="745"/>
      <c r="AH188" s="745"/>
      <c r="AI188" s="745"/>
      <c r="AJ188" s="745"/>
      <c r="AK188" s="745"/>
      <c r="AL188" s="745"/>
      <c r="AM188" s="745"/>
      <c r="AN188" s="745"/>
      <c r="AO188" s="745"/>
      <c r="AP188" s="745"/>
      <c r="AQ188" s="745"/>
      <c r="AR188" s="745"/>
      <c r="AS188" s="745"/>
      <c r="AT188" s="745"/>
      <c r="AU188" s="745"/>
      <c r="AV188" s="745"/>
      <c r="AW188" s="745"/>
      <c r="AX188" s="745"/>
    </row>
    <row r="189" spans="10:50" ht="12.75">
      <c r="J189" s="745"/>
      <c r="K189" s="745"/>
      <c r="L189" s="745"/>
      <c r="M189" s="745"/>
      <c r="N189" s="745"/>
      <c r="O189" s="745"/>
      <c r="P189" s="745"/>
      <c r="Q189" s="745"/>
      <c r="R189" s="745"/>
      <c r="S189" s="745"/>
      <c r="T189" s="745"/>
      <c r="U189" s="745"/>
      <c r="V189" s="745"/>
      <c r="W189" s="745"/>
      <c r="X189" s="745"/>
      <c r="Y189" s="745"/>
      <c r="Z189" s="745"/>
      <c r="AA189" s="745"/>
      <c r="AB189" s="745"/>
      <c r="AC189" s="745"/>
      <c r="AD189" s="745"/>
      <c r="AE189" s="745"/>
      <c r="AF189" s="745"/>
      <c r="AG189" s="745"/>
      <c r="AH189" s="745"/>
      <c r="AI189" s="745"/>
      <c r="AJ189" s="745"/>
      <c r="AK189" s="745"/>
      <c r="AL189" s="745"/>
      <c r="AM189" s="745"/>
      <c r="AN189" s="745"/>
      <c r="AO189" s="745"/>
      <c r="AP189" s="745"/>
      <c r="AQ189" s="745"/>
      <c r="AR189" s="745"/>
      <c r="AS189" s="745"/>
      <c r="AT189" s="745"/>
      <c r="AU189" s="745"/>
      <c r="AV189" s="745"/>
      <c r="AW189" s="745"/>
      <c r="AX189" s="745"/>
    </row>
    <row r="190" spans="10:50" ht="12.75">
      <c r="J190" s="745"/>
      <c r="K190" s="745"/>
      <c r="L190" s="745"/>
      <c r="M190" s="745"/>
      <c r="N190" s="745"/>
      <c r="O190" s="745"/>
      <c r="P190" s="745"/>
      <c r="Q190" s="745"/>
      <c r="R190" s="745"/>
      <c r="S190" s="745"/>
      <c r="T190" s="745"/>
      <c r="U190" s="745"/>
      <c r="V190" s="745"/>
      <c r="W190" s="745"/>
      <c r="X190" s="745"/>
      <c r="Y190" s="745"/>
      <c r="Z190" s="745"/>
      <c r="AA190" s="745"/>
      <c r="AB190" s="745"/>
      <c r="AC190" s="745"/>
      <c r="AD190" s="745"/>
      <c r="AE190" s="745"/>
      <c r="AF190" s="745"/>
      <c r="AG190" s="745"/>
      <c r="AH190" s="745"/>
      <c r="AI190" s="745"/>
      <c r="AJ190" s="745"/>
      <c r="AK190" s="745"/>
      <c r="AL190" s="745"/>
      <c r="AM190" s="745"/>
      <c r="AN190" s="745"/>
      <c r="AO190" s="745"/>
      <c r="AP190" s="745"/>
      <c r="AQ190" s="745"/>
      <c r="AR190" s="745"/>
      <c r="AS190" s="745"/>
      <c r="AT190" s="745"/>
      <c r="AU190" s="745"/>
      <c r="AV190" s="745"/>
      <c r="AW190" s="745"/>
      <c r="AX190" s="745"/>
    </row>
    <row r="191" spans="10:50" ht="12.75">
      <c r="J191" s="745"/>
      <c r="K191" s="745"/>
      <c r="L191" s="745"/>
      <c r="M191" s="745"/>
      <c r="N191" s="745"/>
      <c r="O191" s="745"/>
      <c r="P191" s="745"/>
      <c r="Q191" s="745"/>
      <c r="R191" s="745"/>
      <c r="S191" s="745"/>
      <c r="T191" s="745"/>
      <c r="U191" s="745"/>
      <c r="V191" s="745"/>
      <c r="W191" s="745"/>
      <c r="X191" s="745"/>
      <c r="Y191" s="745"/>
      <c r="Z191" s="745"/>
      <c r="AA191" s="745"/>
      <c r="AB191" s="745"/>
      <c r="AC191" s="745"/>
      <c r="AD191" s="745"/>
      <c r="AE191" s="745"/>
      <c r="AF191" s="745"/>
      <c r="AG191" s="745"/>
      <c r="AH191" s="745"/>
      <c r="AI191" s="745"/>
      <c r="AJ191" s="745"/>
      <c r="AK191" s="745"/>
      <c r="AL191" s="745"/>
      <c r="AM191" s="745"/>
      <c r="AN191" s="745"/>
      <c r="AO191" s="745"/>
      <c r="AP191" s="745"/>
      <c r="AQ191" s="745"/>
      <c r="AR191" s="745"/>
      <c r="AS191" s="745"/>
      <c r="AT191" s="745"/>
      <c r="AU191" s="745"/>
      <c r="AV191" s="745"/>
      <c r="AW191" s="745"/>
      <c r="AX191" s="745"/>
    </row>
    <row r="192" spans="10:50" ht="12.75">
      <c r="J192" s="745"/>
      <c r="K192" s="745"/>
      <c r="L192" s="745"/>
      <c r="M192" s="745"/>
      <c r="N192" s="745"/>
      <c r="O192" s="745"/>
      <c r="P192" s="745"/>
      <c r="Q192" s="745"/>
      <c r="R192" s="745"/>
      <c r="S192" s="745"/>
      <c r="T192" s="745"/>
      <c r="U192" s="745"/>
      <c r="V192" s="745"/>
      <c r="W192" s="745"/>
      <c r="X192" s="745"/>
      <c r="Y192" s="745"/>
      <c r="Z192" s="745"/>
      <c r="AA192" s="745"/>
      <c r="AB192" s="745"/>
      <c r="AC192" s="745"/>
      <c r="AD192" s="745"/>
      <c r="AE192" s="745"/>
      <c r="AF192" s="745"/>
      <c r="AG192" s="745"/>
      <c r="AH192" s="745"/>
      <c r="AI192" s="745"/>
      <c r="AJ192" s="745"/>
      <c r="AK192" s="745"/>
      <c r="AL192" s="745"/>
      <c r="AM192" s="745"/>
      <c r="AN192" s="745"/>
      <c r="AO192" s="745"/>
      <c r="AP192" s="745"/>
      <c r="AQ192" s="745"/>
      <c r="AR192" s="745"/>
      <c r="AS192" s="745"/>
      <c r="AT192" s="745"/>
      <c r="AU192" s="745"/>
      <c r="AV192" s="745"/>
      <c r="AW192" s="745"/>
      <c r="AX192" s="745"/>
    </row>
    <row r="193" spans="10:50" ht="12.75">
      <c r="J193" s="745"/>
      <c r="K193" s="745"/>
      <c r="L193" s="745"/>
      <c r="M193" s="745"/>
      <c r="N193" s="745"/>
      <c r="O193" s="745"/>
      <c r="P193" s="745"/>
      <c r="Q193" s="745"/>
      <c r="R193" s="745"/>
      <c r="S193" s="745"/>
      <c r="T193" s="745"/>
      <c r="U193" s="745"/>
      <c r="V193" s="745"/>
      <c r="W193" s="745"/>
      <c r="X193" s="745"/>
      <c r="Y193" s="745"/>
      <c r="Z193" s="745"/>
      <c r="AA193" s="745"/>
      <c r="AB193" s="745"/>
      <c r="AC193" s="745"/>
      <c r="AD193" s="745"/>
      <c r="AE193" s="745"/>
      <c r="AF193" s="745"/>
      <c r="AG193" s="745"/>
      <c r="AH193" s="745"/>
      <c r="AI193" s="745"/>
      <c r="AJ193" s="745"/>
      <c r="AK193" s="745"/>
      <c r="AL193" s="745"/>
      <c r="AM193" s="745"/>
      <c r="AN193" s="745"/>
      <c r="AO193" s="745"/>
      <c r="AP193" s="745"/>
      <c r="AQ193" s="745"/>
      <c r="AR193" s="745"/>
      <c r="AS193" s="745"/>
      <c r="AT193" s="745"/>
      <c r="AU193" s="745"/>
      <c r="AV193" s="745"/>
      <c r="AW193" s="745"/>
      <c r="AX193" s="745"/>
    </row>
    <row r="194" spans="10:50" ht="12.75">
      <c r="J194" s="745"/>
      <c r="K194" s="745"/>
      <c r="L194" s="745"/>
      <c r="M194" s="745"/>
      <c r="N194" s="745"/>
      <c r="O194" s="745"/>
      <c r="P194" s="745"/>
      <c r="Q194" s="745"/>
      <c r="R194" s="745"/>
      <c r="S194" s="745"/>
      <c r="T194" s="745"/>
      <c r="U194" s="745"/>
      <c r="V194" s="745"/>
      <c r="W194" s="745"/>
      <c r="X194" s="745"/>
      <c r="Y194" s="745"/>
      <c r="Z194" s="745"/>
      <c r="AA194" s="745"/>
      <c r="AB194" s="745"/>
      <c r="AC194" s="745"/>
      <c r="AD194" s="745"/>
      <c r="AE194" s="745"/>
      <c r="AF194" s="745"/>
      <c r="AG194" s="745"/>
      <c r="AH194" s="745"/>
      <c r="AI194" s="745"/>
      <c r="AJ194" s="745"/>
      <c r="AK194" s="745"/>
      <c r="AL194" s="745"/>
      <c r="AM194" s="745"/>
      <c r="AN194" s="745"/>
      <c r="AO194" s="745"/>
      <c r="AP194" s="745"/>
      <c r="AQ194" s="745"/>
      <c r="AR194" s="745"/>
      <c r="AS194" s="745"/>
      <c r="AT194" s="745"/>
      <c r="AU194" s="745"/>
      <c r="AV194" s="745"/>
      <c r="AW194" s="745"/>
      <c r="AX194" s="745"/>
    </row>
    <row r="195" spans="10:50" ht="12.75">
      <c r="J195" s="745"/>
      <c r="K195" s="745"/>
      <c r="L195" s="745"/>
      <c r="M195" s="745"/>
      <c r="N195" s="745"/>
      <c r="O195" s="745"/>
      <c r="P195" s="745"/>
      <c r="Q195" s="745"/>
      <c r="R195" s="745"/>
      <c r="S195" s="745"/>
      <c r="T195" s="745"/>
      <c r="U195" s="745"/>
      <c r="V195" s="745"/>
      <c r="W195" s="745"/>
      <c r="X195" s="745"/>
      <c r="Y195" s="745"/>
      <c r="Z195" s="745"/>
      <c r="AA195" s="745"/>
      <c r="AB195" s="745"/>
      <c r="AC195" s="745"/>
      <c r="AD195" s="745"/>
      <c r="AE195" s="745"/>
      <c r="AF195" s="745"/>
      <c r="AG195" s="745"/>
      <c r="AH195" s="745"/>
      <c r="AI195" s="745"/>
      <c r="AJ195" s="745"/>
      <c r="AK195" s="745"/>
      <c r="AL195" s="745"/>
      <c r="AM195" s="745"/>
      <c r="AN195" s="745"/>
      <c r="AO195" s="745"/>
      <c r="AP195" s="745"/>
      <c r="AQ195" s="745"/>
      <c r="AR195" s="745"/>
      <c r="AS195" s="745"/>
      <c r="AT195" s="745"/>
      <c r="AU195" s="745"/>
      <c r="AV195" s="745"/>
      <c r="AW195" s="745"/>
      <c r="AX195" s="745"/>
    </row>
    <row r="196" spans="10:50" ht="12.75">
      <c r="J196" s="745"/>
      <c r="K196" s="745"/>
      <c r="L196" s="745"/>
      <c r="M196" s="745"/>
      <c r="N196" s="745"/>
      <c r="O196" s="745"/>
      <c r="P196" s="745"/>
      <c r="Q196" s="745"/>
      <c r="R196" s="745"/>
      <c r="S196" s="745"/>
      <c r="T196" s="745"/>
      <c r="U196" s="745"/>
      <c r="V196" s="745"/>
      <c r="W196" s="745"/>
      <c r="X196" s="745"/>
      <c r="Y196" s="745"/>
      <c r="Z196" s="745"/>
      <c r="AA196" s="745"/>
      <c r="AB196" s="745"/>
      <c r="AC196" s="745"/>
      <c r="AD196" s="745"/>
      <c r="AE196" s="745"/>
      <c r="AF196" s="745"/>
      <c r="AG196" s="745"/>
      <c r="AH196" s="745"/>
      <c r="AI196" s="745"/>
      <c r="AJ196" s="745"/>
      <c r="AK196" s="745"/>
      <c r="AL196" s="745"/>
      <c r="AM196" s="745"/>
      <c r="AN196" s="745"/>
      <c r="AO196" s="745"/>
      <c r="AP196" s="745"/>
      <c r="AQ196" s="745"/>
      <c r="AR196" s="745"/>
      <c r="AS196" s="745"/>
      <c r="AT196" s="745"/>
      <c r="AU196" s="745"/>
      <c r="AV196" s="745"/>
      <c r="AW196" s="745"/>
      <c r="AX196" s="745"/>
    </row>
    <row r="197" spans="10:50" ht="12.75">
      <c r="J197" s="745"/>
      <c r="K197" s="745"/>
      <c r="L197" s="745"/>
      <c r="M197" s="745"/>
      <c r="N197" s="745"/>
      <c r="O197" s="745"/>
      <c r="P197" s="745"/>
      <c r="Q197" s="745"/>
      <c r="R197" s="745"/>
      <c r="S197" s="745"/>
      <c r="T197" s="745"/>
      <c r="U197" s="745"/>
      <c r="V197" s="745"/>
      <c r="W197" s="745"/>
      <c r="X197" s="745"/>
      <c r="Y197" s="745"/>
      <c r="Z197" s="745"/>
      <c r="AA197" s="745"/>
      <c r="AB197" s="745"/>
      <c r="AC197" s="745"/>
      <c r="AD197" s="745"/>
      <c r="AE197" s="745"/>
      <c r="AF197" s="745"/>
      <c r="AG197" s="745"/>
      <c r="AH197" s="745"/>
      <c r="AI197" s="745"/>
      <c r="AJ197" s="745"/>
      <c r="AK197" s="745"/>
      <c r="AL197" s="745"/>
      <c r="AM197" s="745"/>
      <c r="AN197" s="745"/>
      <c r="AO197" s="745"/>
      <c r="AP197" s="745"/>
      <c r="AQ197" s="745"/>
      <c r="AR197" s="745"/>
      <c r="AS197" s="745"/>
      <c r="AT197" s="745"/>
      <c r="AU197" s="745"/>
      <c r="AV197" s="745"/>
      <c r="AW197" s="745"/>
      <c r="AX197" s="745"/>
    </row>
    <row r="198" spans="10:50" ht="12.75">
      <c r="J198" s="745"/>
      <c r="K198" s="745"/>
      <c r="L198" s="745"/>
      <c r="M198" s="745"/>
      <c r="N198" s="745"/>
      <c r="O198" s="745"/>
      <c r="P198" s="745"/>
      <c r="Q198" s="745"/>
      <c r="R198" s="745"/>
      <c r="S198" s="745"/>
      <c r="T198" s="745"/>
      <c r="U198" s="745"/>
      <c r="V198" s="745"/>
      <c r="W198" s="745"/>
      <c r="X198" s="745"/>
      <c r="Y198" s="745"/>
      <c r="Z198" s="745"/>
      <c r="AA198" s="745"/>
      <c r="AB198" s="745"/>
      <c r="AC198" s="745"/>
      <c r="AD198" s="745"/>
      <c r="AE198" s="745"/>
      <c r="AF198" s="745"/>
      <c r="AG198" s="745"/>
      <c r="AH198" s="745"/>
      <c r="AI198" s="745"/>
      <c r="AJ198" s="745"/>
      <c r="AK198" s="745"/>
      <c r="AL198" s="745"/>
      <c r="AM198" s="745"/>
      <c r="AN198" s="745"/>
      <c r="AO198" s="745"/>
      <c r="AP198" s="745"/>
      <c r="AQ198" s="745"/>
      <c r="AR198" s="745"/>
      <c r="AS198" s="745"/>
      <c r="AT198" s="745"/>
      <c r="AU198" s="745"/>
      <c r="AV198" s="745"/>
      <c r="AW198" s="745"/>
      <c r="AX198" s="745"/>
    </row>
    <row r="199" spans="10:50" ht="12.75">
      <c r="J199" s="745"/>
      <c r="K199" s="745"/>
      <c r="L199" s="745"/>
      <c r="M199" s="745"/>
      <c r="N199" s="745"/>
      <c r="O199" s="745"/>
      <c r="P199" s="745"/>
      <c r="Q199" s="745"/>
      <c r="R199" s="745"/>
      <c r="S199" s="745"/>
      <c r="T199" s="745"/>
      <c r="U199" s="745"/>
      <c r="V199" s="745"/>
      <c r="W199" s="745"/>
      <c r="X199" s="745"/>
      <c r="Y199" s="745"/>
      <c r="Z199" s="745"/>
      <c r="AA199" s="745"/>
      <c r="AB199" s="745"/>
      <c r="AC199" s="745"/>
      <c r="AD199" s="745"/>
      <c r="AE199" s="745"/>
      <c r="AF199" s="745"/>
      <c r="AG199" s="745"/>
      <c r="AH199" s="745"/>
      <c r="AI199" s="745"/>
      <c r="AJ199" s="745"/>
      <c r="AK199" s="745"/>
      <c r="AL199" s="745"/>
      <c r="AM199" s="745"/>
      <c r="AN199" s="745"/>
      <c r="AO199" s="745"/>
      <c r="AP199" s="745"/>
      <c r="AQ199" s="745"/>
      <c r="AR199" s="745"/>
      <c r="AS199" s="745"/>
      <c r="AT199" s="745"/>
      <c r="AU199" s="745"/>
      <c r="AV199" s="745"/>
      <c r="AW199" s="745"/>
      <c r="AX199" s="745"/>
    </row>
    <row r="200" spans="10:50" ht="12.75">
      <c r="J200" s="745"/>
      <c r="K200" s="745"/>
      <c r="L200" s="745"/>
      <c r="M200" s="745"/>
      <c r="N200" s="745"/>
      <c r="O200" s="745"/>
      <c r="P200" s="745"/>
      <c r="Q200" s="745"/>
      <c r="R200" s="745"/>
      <c r="S200" s="745"/>
      <c r="T200" s="745"/>
      <c r="U200" s="745"/>
      <c r="V200" s="745"/>
      <c r="W200" s="745"/>
      <c r="X200" s="745"/>
      <c r="Y200" s="745"/>
      <c r="Z200" s="745"/>
      <c r="AA200" s="745"/>
      <c r="AB200" s="745"/>
      <c r="AC200" s="745"/>
      <c r="AD200" s="745"/>
      <c r="AE200" s="745"/>
      <c r="AF200" s="745"/>
      <c r="AG200" s="745"/>
      <c r="AH200" s="745"/>
      <c r="AI200" s="745"/>
      <c r="AJ200" s="745"/>
      <c r="AK200" s="745"/>
      <c r="AL200" s="745"/>
      <c r="AM200" s="745"/>
      <c r="AN200" s="745"/>
      <c r="AO200" s="745"/>
      <c r="AP200" s="745"/>
      <c r="AQ200" s="745"/>
      <c r="AR200" s="745"/>
      <c r="AS200" s="745"/>
      <c r="AT200" s="745"/>
      <c r="AU200" s="745"/>
      <c r="AV200" s="745"/>
      <c r="AW200" s="745"/>
      <c r="AX200" s="745"/>
    </row>
    <row r="201" spans="10:50" ht="12.75">
      <c r="J201" s="745"/>
      <c r="K201" s="745"/>
      <c r="L201" s="745"/>
      <c r="M201" s="745"/>
      <c r="N201" s="745"/>
      <c r="O201" s="745"/>
      <c r="P201" s="745"/>
      <c r="Q201" s="745"/>
      <c r="R201" s="745"/>
      <c r="S201" s="745"/>
      <c r="T201" s="745"/>
      <c r="U201" s="745"/>
      <c r="V201" s="745"/>
      <c r="W201" s="745"/>
      <c r="X201" s="745"/>
      <c r="Y201" s="745"/>
      <c r="Z201" s="745"/>
      <c r="AA201" s="745"/>
      <c r="AB201" s="745"/>
      <c r="AC201" s="745"/>
      <c r="AD201" s="745"/>
      <c r="AE201" s="745"/>
      <c r="AF201" s="745"/>
      <c r="AG201" s="745"/>
      <c r="AH201" s="745"/>
      <c r="AI201" s="745"/>
      <c r="AJ201" s="745"/>
      <c r="AK201" s="745"/>
      <c r="AL201" s="745"/>
      <c r="AM201" s="745"/>
      <c r="AN201" s="745"/>
      <c r="AO201" s="745"/>
      <c r="AP201" s="745"/>
      <c r="AQ201" s="745"/>
      <c r="AR201" s="745"/>
      <c r="AS201" s="745"/>
      <c r="AT201" s="745"/>
      <c r="AU201" s="745"/>
      <c r="AV201" s="745"/>
      <c r="AW201" s="745"/>
      <c r="AX201" s="745"/>
    </row>
    <row r="202" spans="10:50" ht="12.75">
      <c r="J202" s="745"/>
      <c r="K202" s="745"/>
      <c r="L202" s="745"/>
      <c r="M202" s="745"/>
      <c r="N202" s="745"/>
      <c r="O202" s="745"/>
      <c r="P202" s="745"/>
      <c r="Q202" s="745"/>
      <c r="R202" s="745"/>
      <c r="S202" s="745"/>
      <c r="T202" s="745"/>
      <c r="U202" s="745"/>
      <c r="V202" s="745"/>
      <c r="W202" s="745"/>
      <c r="X202" s="745"/>
      <c r="Y202" s="745"/>
      <c r="Z202" s="745"/>
      <c r="AA202" s="745"/>
      <c r="AB202" s="745"/>
      <c r="AC202" s="745"/>
      <c r="AD202" s="745"/>
      <c r="AE202" s="745"/>
      <c r="AF202" s="745"/>
      <c r="AG202" s="745"/>
      <c r="AH202" s="745"/>
      <c r="AI202" s="745"/>
      <c r="AJ202" s="745"/>
      <c r="AK202" s="745"/>
      <c r="AL202" s="745"/>
      <c r="AM202" s="745"/>
      <c r="AN202" s="745"/>
      <c r="AO202" s="745"/>
      <c r="AP202" s="745"/>
      <c r="AQ202" s="745"/>
      <c r="AR202" s="745"/>
      <c r="AS202" s="745"/>
      <c r="AT202" s="745"/>
      <c r="AU202" s="745"/>
      <c r="AV202" s="745"/>
      <c r="AW202" s="745"/>
      <c r="AX202" s="745"/>
    </row>
    <row r="203" spans="10:50" ht="12.75">
      <c r="J203" s="745"/>
      <c r="K203" s="745"/>
      <c r="L203" s="745"/>
      <c r="M203" s="745"/>
      <c r="N203" s="745"/>
      <c r="O203" s="745"/>
      <c r="P203" s="745"/>
      <c r="Q203" s="745"/>
      <c r="R203" s="745"/>
      <c r="S203" s="745"/>
      <c r="T203" s="745"/>
      <c r="U203" s="745"/>
      <c r="V203" s="745"/>
      <c r="W203" s="745"/>
      <c r="X203" s="745"/>
      <c r="Y203" s="745"/>
      <c r="Z203" s="745"/>
      <c r="AA203" s="745"/>
      <c r="AB203" s="745"/>
      <c r="AC203" s="745"/>
      <c r="AD203" s="745"/>
      <c r="AE203" s="745"/>
      <c r="AF203" s="745"/>
      <c r="AG203" s="745"/>
      <c r="AH203" s="745"/>
      <c r="AI203" s="745"/>
      <c r="AJ203" s="745"/>
      <c r="AK203" s="745"/>
      <c r="AL203" s="745"/>
      <c r="AM203" s="745"/>
      <c r="AN203" s="745"/>
      <c r="AO203" s="745"/>
      <c r="AP203" s="745"/>
      <c r="AQ203" s="745"/>
      <c r="AR203" s="745"/>
      <c r="AS203" s="745"/>
      <c r="AT203" s="745"/>
      <c r="AU203" s="745"/>
      <c r="AV203" s="745"/>
      <c r="AW203" s="745"/>
      <c r="AX203" s="745"/>
    </row>
    <row r="204" spans="10:50" ht="12.75">
      <c r="J204" s="745"/>
      <c r="K204" s="745"/>
      <c r="L204" s="745"/>
      <c r="M204" s="745"/>
      <c r="N204" s="745"/>
      <c r="O204" s="745"/>
      <c r="P204" s="745"/>
      <c r="Q204" s="745"/>
      <c r="R204" s="745"/>
      <c r="S204" s="745"/>
      <c r="T204" s="745"/>
      <c r="U204" s="745"/>
      <c r="V204" s="745"/>
      <c r="W204" s="745"/>
      <c r="X204" s="745"/>
      <c r="Y204" s="745"/>
      <c r="Z204" s="745"/>
      <c r="AA204" s="745"/>
      <c r="AB204" s="745"/>
      <c r="AC204" s="745"/>
      <c r="AD204" s="745"/>
      <c r="AE204" s="745"/>
      <c r="AF204" s="745"/>
      <c r="AG204" s="745"/>
      <c r="AH204" s="745"/>
      <c r="AI204" s="745"/>
      <c r="AJ204" s="745"/>
      <c r="AK204" s="745"/>
      <c r="AL204" s="745"/>
      <c r="AM204" s="745"/>
      <c r="AN204" s="745"/>
      <c r="AO204" s="745"/>
      <c r="AP204" s="745"/>
      <c r="AQ204" s="745"/>
      <c r="AR204" s="745"/>
      <c r="AS204" s="745"/>
      <c r="AT204" s="745"/>
      <c r="AU204" s="745"/>
      <c r="AV204" s="745"/>
      <c r="AW204" s="745"/>
      <c r="AX204" s="745"/>
    </row>
    <row r="205" spans="10:50" ht="12.75">
      <c r="J205" s="745"/>
      <c r="K205" s="745"/>
      <c r="L205" s="745"/>
      <c r="M205" s="745"/>
      <c r="N205" s="745"/>
      <c r="O205" s="745"/>
      <c r="P205" s="745"/>
      <c r="Q205" s="745"/>
      <c r="R205" s="745"/>
      <c r="S205" s="745"/>
      <c r="T205" s="745"/>
      <c r="U205" s="745"/>
      <c r="V205" s="745"/>
      <c r="W205" s="745"/>
      <c r="X205" s="745"/>
      <c r="Y205" s="745"/>
      <c r="Z205" s="745"/>
      <c r="AA205" s="745"/>
      <c r="AB205" s="745"/>
      <c r="AC205" s="745"/>
      <c r="AD205" s="745"/>
      <c r="AE205" s="745"/>
      <c r="AF205" s="745"/>
      <c r="AG205" s="745"/>
      <c r="AH205" s="745"/>
      <c r="AI205" s="745"/>
      <c r="AJ205" s="745"/>
      <c r="AK205" s="745"/>
      <c r="AL205" s="745"/>
      <c r="AM205" s="745"/>
      <c r="AN205" s="745"/>
      <c r="AO205" s="745"/>
      <c r="AP205" s="745"/>
      <c r="AQ205" s="745"/>
      <c r="AR205" s="745"/>
      <c r="AS205" s="745"/>
      <c r="AT205" s="745"/>
      <c r="AU205" s="745"/>
      <c r="AV205" s="745"/>
      <c r="AW205" s="745"/>
      <c r="AX205" s="745"/>
    </row>
    <row r="206" spans="10:50" ht="12.75">
      <c r="J206" s="745"/>
      <c r="K206" s="745"/>
      <c r="L206" s="745"/>
      <c r="M206" s="745"/>
      <c r="N206" s="745"/>
      <c r="O206" s="745"/>
      <c r="P206" s="745"/>
      <c r="Q206" s="745"/>
      <c r="R206" s="745"/>
      <c r="S206" s="745"/>
      <c r="T206" s="745"/>
      <c r="U206" s="745"/>
      <c r="V206" s="745"/>
      <c r="W206" s="745"/>
      <c r="X206" s="745"/>
      <c r="Y206" s="745"/>
      <c r="Z206" s="745"/>
      <c r="AA206" s="745"/>
      <c r="AB206" s="745"/>
      <c r="AC206" s="745"/>
      <c r="AD206" s="745"/>
      <c r="AE206" s="745"/>
      <c r="AF206" s="745"/>
      <c r="AG206" s="745"/>
      <c r="AH206" s="745"/>
      <c r="AI206" s="745"/>
      <c r="AJ206" s="745"/>
      <c r="AK206" s="745"/>
      <c r="AL206" s="745"/>
      <c r="AM206" s="745"/>
      <c r="AN206" s="745"/>
      <c r="AO206" s="745"/>
      <c r="AP206" s="745"/>
      <c r="AQ206" s="745"/>
      <c r="AR206" s="745"/>
      <c r="AS206" s="745"/>
      <c r="AT206" s="745"/>
      <c r="AU206" s="745"/>
      <c r="AV206" s="745"/>
      <c r="AW206" s="745"/>
      <c r="AX206" s="745"/>
    </row>
    <row r="207" spans="10:50" ht="12.75">
      <c r="J207" s="745"/>
      <c r="K207" s="745"/>
      <c r="L207" s="745"/>
      <c r="M207" s="745"/>
      <c r="N207" s="745"/>
      <c r="O207" s="745"/>
      <c r="P207" s="745"/>
      <c r="Q207" s="745"/>
      <c r="R207" s="745"/>
      <c r="S207" s="745"/>
      <c r="T207" s="745"/>
      <c r="U207" s="745"/>
      <c r="V207" s="745"/>
      <c r="W207" s="745"/>
      <c r="X207" s="745"/>
      <c r="Y207" s="745"/>
      <c r="Z207" s="745"/>
      <c r="AA207" s="745"/>
      <c r="AB207" s="745"/>
      <c r="AC207" s="745"/>
      <c r="AD207" s="745"/>
      <c r="AE207" s="745"/>
      <c r="AF207" s="745"/>
      <c r="AG207" s="745"/>
      <c r="AH207" s="745"/>
      <c r="AI207" s="745"/>
      <c r="AJ207" s="745"/>
      <c r="AK207" s="745"/>
      <c r="AL207" s="745"/>
      <c r="AM207" s="745"/>
      <c r="AN207" s="745"/>
      <c r="AO207" s="745"/>
      <c r="AP207" s="745"/>
      <c r="AQ207" s="745"/>
      <c r="AR207" s="745"/>
      <c r="AS207" s="745"/>
      <c r="AT207" s="745"/>
      <c r="AU207" s="745"/>
      <c r="AV207" s="745"/>
      <c r="AW207" s="745"/>
      <c r="AX207" s="745"/>
    </row>
    <row r="208" spans="10:50" ht="12.75">
      <c r="J208" s="745"/>
      <c r="K208" s="745"/>
      <c r="L208" s="745"/>
      <c r="M208" s="745"/>
      <c r="N208" s="745"/>
      <c r="O208" s="745"/>
      <c r="P208" s="745"/>
      <c r="Q208" s="745"/>
      <c r="R208" s="745"/>
      <c r="S208" s="745"/>
      <c r="T208" s="745"/>
      <c r="U208" s="745"/>
      <c r="V208" s="745"/>
      <c r="W208" s="745"/>
      <c r="X208" s="745"/>
      <c r="Y208" s="745"/>
      <c r="Z208" s="745"/>
      <c r="AA208" s="745"/>
      <c r="AB208" s="745"/>
      <c r="AC208" s="745"/>
      <c r="AD208" s="745"/>
      <c r="AE208" s="745"/>
      <c r="AF208" s="745"/>
      <c r="AG208" s="745"/>
      <c r="AH208" s="745"/>
      <c r="AI208" s="745"/>
      <c r="AJ208" s="745"/>
      <c r="AK208" s="745"/>
      <c r="AL208" s="745"/>
      <c r="AM208" s="745"/>
      <c r="AN208" s="745"/>
      <c r="AO208" s="745"/>
      <c r="AP208" s="745"/>
      <c r="AQ208" s="745"/>
      <c r="AR208" s="745"/>
      <c r="AS208" s="745"/>
      <c r="AT208" s="745"/>
      <c r="AU208" s="745"/>
      <c r="AV208" s="745"/>
      <c r="AW208" s="745"/>
      <c r="AX208" s="745"/>
    </row>
    <row r="209" spans="10:50" ht="12.75">
      <c r="J209" s="745"/>
      <c r="K209" s="745"/>
      <c r="L209" s="745"/>
      <c r="M209" s="745"/>
      <c r="N209" s="745"/>
      <c r="O209" s="745"/>
      <c r="P209" s="745"/>
      <c r="Q209" s="745"/>
      <c r="R209" s="745"/>
      <c r="S209" s="745"/>
      <c r="T209" s="745"/>
      <c r="U209" s="745"/>
      <c r="V209" s="745"/>
      <c r="W209" s="745"/>
      <c r="X209" s="745"/>
      <c r="Y209" s="745"/>
      <c r="Z209" s="745"/>
      <c r="AA209" s="745"/>
      <c r="AB209" s="745"/>
      <c r="AC209" s="745"/>
      <c r="AD209" s="745"/>
      <c r="AE209" s="745"/>
      <c r="AF209" s="745"/>
      <c r="AG209" s="745"/>
      <c r="AH209" s="745"/>
      <c r="AI209" s="745"/>
      <c r="AJ209" s="745"/>
      <c r="AK209" s="745"/>
      <c r="AL209" s="745"/>
      <c r="AM209" s="745"/>
      <c r="AN209" s="745"/>
      <c r="AO209" s="745"/>
      <c r="AP209" s="745"/>
      <c r="AQ209" s="745"/>
      <c r="AR209" s="745"/>
      <c r="AS209" s="745"/>
      <c r="AT209" s="745"/>
      <c r="AU209" s="745"/>
      <c r="AV209" s="745"/>
      <c r="AW209" s="745"/>
      <c r="AX209" s="745"/>
    </row>
    <row r="210" spans="10:50" ht="12.75">
      <c r="J210" s="745"/>
      <c r="K210" s="745"/>
      <c r="L210" s="745"/>
      <c r="M210" s="745"/>
      <c r="N210" s="745"/>
      <c r="O210" s="745"/>
      <c r="P210" s="745"/>
      <c r="Q210" s="745"/>
      <c r="R210" s="745"/>
      <c r="S210" s="745"/>
      <c r="T210" s="745"/>
      <c r="U210" s="745"/>
      <c r="V210" s="745"/>
      <c r="W210" s="745"/>
      <c r="X210" s="745"/>
      <c r="Y210" s="745"/>
      <c r="Z210" s="745"/>
      <c r="AA210" s="745"/>
      <c r="AB210" s="745"/>
      <c r="AC210" s="745"/>
      <c r="AD210" s="745"/>
      <c r="AE210" s="745"/>
      <c r="AF210" s="745"/>
      <c r="AG210" s="745"/>
      <c r="AH210" s="745"/>
      <c r="AI210" s="745"/>
      <c r="AJ210" s="745"/>
      <c r="AK210" s="745"/>
      <c r="AL210" s="745"/>
      <c r="AM210" s="745"/>
      <c r="AN210" s="745"/>
      <c r="AO210" s="745"/>
      <c r="AP210" s="745"/>
      <c r="AQ210" s="745"/>
      <c r="AR210" s="745"/>
      <c r="AS210" s="745"/>
      <c r="AT210" s="745"/>
      <c r="AU210" s="745"/>
      <c r="AV210" s="745"/>
      <c r="AW210" s="745"/>
      <c r="AX210" s="745"/>
    </row>
    <row r="211" spans="10:50" ht="12.75">
      <c r="J211" s="745"/>
      <c r="K211" s="745"/>
      <c r="L211" s="745"/>
      <c r="M211" s="745"/>
      <c r="N211" s="745"/>
      <c r="O211" s="745"/>
      <c r="P211" s="745"/>
      <c r="Q211" s="745"/>
      <c r="R211" s="745"/>
      <c r="S211" s="745"/>
      <c r="T211" s="745"/>
      <c r="U211" s="745"/>
      <c r="V211" s="745"/>
      <c r="W211" s="745"/>
      <c r="X211" s="745"/>
      <c r="Y211" s="745"/>
      <c r="Z211" s="745"/>
      <c r="AA211" s="745"/>
      <c r="AB211" s="745"/>
      <c r="AC211" s="745"/>
      <c r="AD211" s="745"/>
      <c r="AE211" s="745"/>
      <c r="AF211" s="745"/>
      <c r="AG211" s="745"/>
      <c r="AH211" s="745"/>
      <c r="AI211" s="745"/>
      <c r="AJ211" s="745"/>
      <c r="AK211" s="745"/>
      <c r="AL211" s="745"/>
      <c r="AM211" s="745"/>
      <c r="AN211" s="745"/>
      <c r="AO211" s="745"/>
      <c r="AP211" s="745"/>
      <c r="AQ211" s="745"/>
      <c r="AR211" s="745"/>
      <c r="AS211" s="745"/>
      <c r="AT211" s="745"/>
      <c r="AU211" s="745"/>
      <c r="AV211" s="745"/>
      <c r="AW211" s="745"/>
      <c r="AX211" s="745"/>
    </row>
    <row r="212" spans="10:50" ht="12.75">
      <c r="J212" s="745"/>
      <c r="K212" s="745"/>
      <c r="L212" s="745"/>
      <c r="M212" s="745"/>
      <c r="N212" s="745"/>
      <c r="O212" s="745"/>
      <c r="P212" s="745"/>
      <c r="Q212" s="745"/>
      <c r="R212" s="745"/>
      <c r="S212" s="745"/>
      <c r="T212" s="745"/>
      <c r="U212" s="745"/>
      <c r="V212" s="745"/>
      <c r="W212" s="745"/>
      <c r="X212" s="745"/>
      <c r="Y212" s="745"/>
      <c r="Z212" s="745"/>
      <c r="AA212" s="745"/>
      <c r="AB212" s="745"/>
      <c r="AC212" s="745"/>
      <c r="AD212" s="745"/>
      <c r="AE212" s="745"/>
      <c r="AF212" s="745"/>
      <c r="AG212" s="745"/>
      <c r="AH212" s="745"/>
      <c r="AI212" s="745"/>
      <c r="AJ212" s="745"/>
      <c r="AK212" s="745"/>
      <c r="AL212" s="745"/>
      <c r="AM212" s="745"/>
      <c r="AN212" s="745"/>
      <c r="AO212" s="745"/>
      <c r="AP212" s="745"/>
      <c r="AQ212" s="745"/>
      <c r="AR212" s="745"/>
      <c r="AS212" s="745"/>
      <c r="AT212" s="745"/>
      <c r="AU212" s="745"/>
      <c r="AV212" s="745"/>
      <c r="AW212" s="745"/>
      <c r="AX212" s="745"/>
    </row>
    <row r="213" spans="10:50" ht="12.75">
      <c r="J213" s="745"/>
      <c r="K213" s="745"/>
      <c r="L213" s="745"/>
      <c r="M213" s="745"/>
      <c r="N213" s="745"/>
      <c r="O213" s="745"/>
      <c r="P213" s="745"/>
      <c r="Q213" s="745"/>
      <c r="R213" s="745"/>
      <c r="S213" s="745"/>
      <c r="T213" s="745"/>
      <c r="U213" s="745"/>
      <c r="V213" s="745"/>
      <c r="W213" s="745"/>
      <c r="X213" s="745"/>
      <c r="Y213" s="745"/>
      <c r="Z213" s="745"/>
      <c r="AA213" s="745"/>
      <c r="AB213" s="745"/>
      <c r="AC213" s="745"/>
      <c r="AD213" s="745"/>
      <c r="AE213" s="745"/>
      <c r="AF213" s="745"/>
      <c r="AG213" s="745"/>
      <c r="AH213" s="745"/>
      <c r="AI213" s="745"/>
      <c r="AJ213" s="745"/>
      <c r="AK213" s="745"/>
      <c r="AL213" s="745"/>
      <c r="AM213" s="745"/>
      <c r="AN213" s="745"/>
      <c r="AO213" s="745"/>
      <c r="AP213" s="745"/>
      <c r="AQ213" s="745"/>
      <c r="AR213" s="745"/>
      <c r="AS213" s="745"/>
      <c r="AT213" s="745"/>
      <c r="AU213" s="745"/>
      <c r="AV213" s="745"/>
      <c r="AW213" s="745"/>
      <c r="AX213" s="745"/>
    </row>
    <row r="214" spans="10:50" ht="12.75">
      <c r="J214" s="745"/>
      <c r="K214" s="745"/>
      <c r="L214" s="745"/>
      <c r="M214" s="745"/>
      <c r="N214" s="745"/>
      <c r="O214" s="745"/>
      <c r="P214" s="745"/>
      <c r="Q214" s="745"/>
      <c r="R214" s="745"/>
      <c r="S214" s="745"/>
      <c r="T214" s="745"/>
      <c r="U214" s="745"/>
      <c r="V214" s="745"/>
      <c r="W214" s="745"/>
      <c r="X214" s="745"/>
      <c r="Y214" s="745"/>
      <c r="Z214" s="745"/>
      <c r="AA214" s="745"/>
      <c r="AB214" s="745"/>
      <c r="AC214" s="745"/>
      <c r="AD214" s="745"/>
      <c r="AE214" s="745"/>
      <c r="AF214" s="745"/>
      <c r="AG214" s="745"/>
      <c r="AH214" s="745"/>
      <c r="AI214" s="745"/>
      <c r="AJ214" s="745"/>
      <c r="AK214" s="745"/>
      <c r="AL214" s="745"/>
      <c r="AM214" s="745"/>
      <c r="AN214" s="745"/>
      <c r="AO214" s="745"/>
      <c r="AP214" s="745"/>
      <c r="AQ214" s="745"/>
      <c r="AR214" s="745"/>
      <c r="AS214" s="745"/>
      <c r="AT214" s="745"/>
      <c r="AU214" s="745"/>
      <c r="AV214" s="745"/>
      <c r="AW214" s="745"/>
      <c r="AX214" s="745"/>
    </row>
    <row r="215" spans="10:50" ht="12.75">
      <c r="J215" s="745"/>
      <c r="K215" s="745"/>
      <c r="L215" s="745"/>
      <c r="M215" s="745"/>
      <c r="N215" s="745"/>
      <c r="O215" s="745"/>
      <c r="P215" s="745"/>
      <c r="Q215" s="745"/>
      <c r="R215" s="745"/>
      <c r="S215" s="745"/>
      <c r="T215" s="745"/>
      <c r="U215" s="745"/>
      <c r="V215" s="745"/>
      <c r="W215" s="745"/>
      <c r="X215" s="745"/>
      <c r="Y215" s="745"/>
      <c r="Z215" s="745"/>
      <c r="AA215" s="745"/>
      <c r="AB215" s="745"/>
      <c r="AC215" s="745"/>
      <c r="AD215" s="745"/>
      <c r="AE215" s="745"/>
      <c r="AF215" s="745"/>
      <c r="AG215" s="745"/>
      <c r="AH215" s="745"/>
      <c r="AI215" s="745"/>
      <c r="AJ215" s="745"/>
      <c r="AK215" s="745"/>
      <c r="AL215" s="745"/>
      <c r="AM215" s="745"/>
      <c r="AN215" s="745"/>
      <c r="AO215" s="745"/>
      <c r="AP215" s="745"/>
      <c r="AQ215" s="745"/>
      <c r="AR215" s="745"/>
      <c r="AS215" s="745"/>
      <c r="AT215" s="745"/>
      <c r="AU215" s="745"/>
      <c r="AV215" s="745"/>
      <c r="AW215" s="745"/>
      <c r="AX215" s="745"/>
    </row>
    <row r="216" spans="10:50" ht="12.75">
      <c r="J216" s="745"/>
      <c r="K216" s="745"/>
      <c r="L216" s="745"/>
      <c r="M216" s="745"/>
      <c r="N216" s="745"/>
      <c r="O216" s="745"/>
      <c r="P216" s="745"/>
      <c r="Q216" s="745"/>
      <c r="R216" s="745"/>
      <c r="S216" s="745"/>
      <c r="T216" s="745"/>
      <c r="U216" s="745"/>
      <c r="V216" s="745"/>
      <c r="W216" s="745"/>
      <c r="X216" s="745"/>
      <c r="Y216" s="745"/>
      <c r="Z216" s="745"/>
      <c r="AA216" s="745"/>
      <c r="AB216" s="745"/>
      <c r="AC216" s="745"/>
      <c r="AD216" s="745"/>
      <c r="AE216" s="745"/>
      <c r="AF216" s="745"/>
      <c r="AG216" s="745"/>
      <c r="AH216" s="745"/>
      <c r="AI216" s="745"/>
      <c r="AJ216" s="745"/>
      <c r="AK216" s="745"/>
      <c r="AL216" s="745"/>
      <c r="AM216" s="745"/>
      <c r="AN216" s="745"/>
      <c r="AO216" s="745"/>
      <c r="AP216" s="745"/>
      <c r="AQ216" s="745"/>
      <c r="AR216" s="745"/>
      <c r="AS216" s="745"/>
      <c r="AT216" s="745"/>
      <c r="AU216" s="745"/>
      <c r="AV216" s="745"/>
      <c r="AW216" s="745"/>
      <c r="AX216" s="745"/>
    </row>
    <row r="217" spans="10:50" ht="12.75">
      <c r="J217" s="745"/>
      <c r="K217" s="745"/>
      <c r="L217" s="745"/>
      <c r="M217" s="745"/>
      <c r="N217" s="745"/>
      <c r="O217" s="745"/>
      <c r="P217" s="745"/>
      <c r="Q217" s="745"/>
      <c r="R217" s="745"/>
      <c r="S217" s="745"/>
      <c r="T217" s="745"/>
      <c r="U217" s="745"/>
      <c r="V217" s="745"/>
      <c r="W217" s="745"/>
      <c r="X217" s="745"/>
      <c r="Y217" s="745"/>
      <c r="Z217" s="745"/>
      <c r="AA217" s="745"/>
      <c r="AB217" s="745"/>
      <c r="AC217" s="745"/>
      <c r="AD217" s="745"/>
      <c r="AE217" s="745"/>
      <c r="AF217" s="745"/>
      <c r="AG217" s="745"/>
      <c r="AH217" s="745"/>
      <c r="AI217" s="745"/>
      <c r="AJ217" s="745"/>
      <c r="AK217" s="745"/>
      <c r="AL217" s="745"/>
      <c r="AM217" s="745"/>
      <c r="AN217" s="745"/>
      <c r="AO217" s="745"/>
      <c r="AP217" s="745"/>
      <c r="AQ217" s="745"/>
      <c r="AR217" s="745"/>
      <c r="AS217" s="745"/>
      <c r="AT217" s="745"/>
      <c r="AU217" s="745"/>
      <c r="AV217" s="745"/>
      <c r="AW217" s="745"/>
      <c r="AX217" s="745"/>
    </row>
    <row r="218" spans="10:50" ht="12.75">
      <c r="J218" s="745"/>
      <c r="K218" s="745"/>
      <c r="L218" s="745"/>
      <c r="M218" s="745"/>
      <c r="N218" s="745"/>
      <c r="O218" s="745"/>
      <c r="P218" s="745"/>
      <c r="Q218" s="745"/>
      <c r="R218" s="745"/>
      <c r="S218" s="745"/>
      <c r="T218" s="745"/>
      <c r="U218" s="745"/>
      <c r="V218" s="745"/>
      <c r="W218" s="745"/>
      <c r="X218" s="745"/>
      <c r="Y218" s="745"/>
      <c r="Z218" s="745"/>
      <c r="AA218" s="745"/>
      <c r="AB218" s="745"/>
      <c r="AC218" s="745"/>
      <c r="AD218" s="745"/>
      <c r="AE218" s="745"/>
      <c r="AF218" s="745"/>
      <c r="AG218" s="745"/>
      <c r="AH218" s="745"/>
      <c r="AI218" s="745"/>
      <c r="AJ218" s="745"/>
      <c r="AK218" s="745"/>
      <c r="AL218" s="745"/>
      <c r="AM218" s="745"/>
      <c r="AN218" s="745"/>
      <c r="AO218" s="745"/>
      <c r="AP218" s="745"/>
      <c r="AQ218" s="745"/>
      <c r="AR218" s="745"/>
      <c r="AS218" s="745"/>
      <c r="AT218" s="745"/>
      <c r="AU218" s="745"/>
      <c r="AV218" s="745"/>
      <c r="AW218" s="745"/>
      <c r="AX218" s="745"/>
    </row>
    <row r="219" spans="10:50" ht="12.75">
      <c r="J219" s="745"/>
      <c r="K219" s="745"/>
      <c r="L219" s="745"/>
      <c r="M219" s="745"/>
      <c r="N219" s="745"/>
      <c r="O219" s="745"/>
      <c r="P219" s="745"/>
      <c r="Q219" s="745"/>
      <c r="R219" s="745"/>
      <c r="S219" s="745"/>
      <c r="T219" s="745"/>
      <c r="U219" s="745"/>
      <c r="V219" s="745"/>
      <c r="W219" s="745"/>
      <c r="X219" s="745"/>
      <c r="Y219" s="745"/>
      <c r="Z219" s="745"/>
      <c r="AA219" s="745"/>
      <c r="AB219" s="745"/>
      <c r="AC219" s="745"/>
      <c r="AD219" s="745"/>
      <c r="AE219" s="745"/>
      <c r="AF219" s="745"/>
      <c r="AG219" s="745"/>
      <c r="AH219" s="745"/>
      <c r="AI219" s="745"/>
      <c r="AJ219" s="745"/>
      <c r="AK219" s="745"/>
      <c r="AL219" s="745"/>
      <c r="AM219" s="745"/>
      <c r="AN219" s="745"/>
      <c r="AO219" s="745"/>
      <c r="AP219" s="745"/>
      <c r="AQ219" s="745"/>
      <c r="AR219" s="745"/>
      <c r="AS219" s="745"/>
      <c r="AT219" s="745"/>
      <c r="AU219" s="745"/>
      <c r="AV219" s="745"/>
      <c r="AW219" s="745"/>
      <c r="AX219" s="745"/>
    </row>
    <row r="220" spans="10:50" ht="12.75">
      <c r="J220" s="745"/>
      <c r="K220" s="745"/>
      <c r="L220" s="745"/>
      <c r="M220" s="745"/>
      <c r="N220" s="745"/>
      <c r="O220" s="745"/>
      <c r="P220" s="745"/>
      <c r="Q220" s="745"/>
      <c r="R220" s="745"/>
      <c r="S220" s="745"/>
      <c r="T220" s="745"/>
      <c r="U220" s="745"/>
      <c r="V220" s="745"/>
      <c r="W220" s="745"/>
      <c r="X220" s="745"/>
      <c r="Y220" s="745"/>
      <c r="Z220" s="745"/>
      <c r="AA220" s="745"/>
      <c r="AB220" s="745"/>
      <c r="AC220" s="745"/>
      <c r="AD220" s="745"/>
      <c r="AE220" s="745"/>
      <c r="AF220" s="745"/>
      <c r="AG220" s="745"/>
      <c r="AH220" s="745"/>
      <c r="AI220" s="745"/>
      <c r="AJ220" s="745"/>
      <c r="AK220" s="745"/>
      <c r="AL220" s="745"/>
      <c r="AM220" s="745"/>
      <c r="AN220" s="745"/>
      <c r="AO220" s="745"/>
      <c r="AP220" s="745"/>
      <c r="AQ220" s="745"/>
      <c r="AR220" s="745"/>
      <c r="AS220" s="745"/>
      <c r="AT220" s="745"/>
      <c r="AU220" s="745"/>
      <c r="AV220" s="745"/>
      <c r="AW220" s="745"/>
      <c r="AX220" s="745"/>
    </row>
    <row r="221" spans="10:50" ht="12.75">
      <c r="J221" s="745"/>
      <c r="K221" s="745"/>
      <c r="L221" s="745"/>
      <c r="M221" s="745"/>
      <c r="N221" s="745"/>
      <c r="O221" s="745"/>
      <c r="P221" s="745"/>
      <c r="Q221" s="745"/>
      <c r="R221" s="745"/>
      <c r="S221" s="745"/>
      <c r="T221" s="745"/>
      <c r="U221" s="745"/>
      <c r="V221" s="745"/>
      <c r="W221" s="745"/>
      <c r="X221" s="745"/>
      <c r="Y221" s="745"/>
      <c r="Z221" s="745"/>
      <c r="AA221" s="745"/>
      <c r="AB221" s="745"/>
      <c r="AC221" s="745"/>
      <c r="AD221" s="745"/>
      <c r="AE221" s="745"/>
      <c r="AF221" s="745"/>
      <c r="AG221" s="745"/>
      <c r="AH221" s="745"/>
      <c r="AI221" s="745"/>
      <c r="AJ221" s="745"/>
      <c r="AK221" s="745"/>
      <c r="AL221" s="745"/>
      <c r="AM221" s="745"/>
      <c r="AN221" s="745"/>
      <c r="AO221" s="745"/>
      <c r="AP221" s="745"/>
      <c r="AQ221" s="745"/>
      <c r="AR221" s="745"/>
      <c r="AS221" s="745"/>
      <c r="AT221" s="745"/>
      <c r="AU221" s="745"/>
      <c r="AV221" s="745"/>
      <c r="AW221" s="745"/>
      <c r="AX221" s="745"/>
    </row>
    <row r="222" spans="10:50" ht="12.75">
      <c r="J222" s="745"/>
      <c r="K222" s="745"/>
      <c r="L222" s="745"/>
      <c r="M222" s="745"/>
      <c r="N222" s="745"/>
      <c r="O222" s="745"/>
      <c r="P222" s="745"/>
      <c r="Q222" s="745"/>
      <c r="R222" s="745"/>
      <c r="S222" s="745"/>
      <c r="T222" s="745"/>
      <c r="U222" s="745"/>
      <c r="V222" s="745"/>
      <c r="W222" s="745"/>
      <c r="X222" s="745"/>
      <c r="Y222" s="745"/>
      <c r="Z222" s="745"/>
      <c r="AA222" s="745"/>
      <c r="AB222" s="745"/>
      <c r="AC222" s="745"/>
      <c r="AD222" s="745"/>
      <c r="AE222" s="745"/>
      <c r="AF222" s="745"/>
      <c r="AG222" s="745"/>
      <c r="AH222" s="745"/>
      <c r="AI222" s="745"/>
      <c r="AJ222" s="745"/>
      <c r="AK222" s="745"/>
      <c r="AL222" s="745"/>
      <c r="AM222" s="745"/>
      <c r="AN222" s="745"/>
      <c r="AO222" s="745"/>
      <c r="AP222" s="745"/>
      <c r="AQ222" s="745"/>
      <c r="AR222" s="745"/>
      <c r="AS222" s="745"/>
      <c r="AT222" s="745"/>
      <c r="AU222" s="745"/>
      <c r="AV222" s="745"/>
      <c r="AW222" s="745"/>
      <c r="AX222" s="745"/>
    </row>
    <row r="223" spans="10:50" ht="12.75">
      <c r="J223" s="745"/>
      <c r="K223" s="745"/>
      <c r="L223" s="745"/>
      <c r="M223" s="745"/>
      <c r="N223" s="745"/>
      <c r="O223" s="745"/>
      <c r="P223" s="745"/>
      <c r="Q223" s="745"/>
      <c r="R223" s="745"/>
      <c r="S223" s="745"/>
      <c r="T223" s="745"/>
      <c r="U223" s="745"/>
      <c r="V223" s="745"/>
      <c r="W223" s="745"/>
      <c r="X223" s="745"/>
      <c r="Y223" s="745"/>
      <c r="Z223" s="745"/>
      <c r="AA223" s="745"/>
      <c r="AB223" s="745"/>
      <c r="AC223" s="745"/>
      <c r="AD223" s="745"/>
      <c r="AE223" s="745"/>
      <c r="AF223" s="745"/>
      <c r="AG223" s="745"/>
      <c r="AH223" s="745"/>
      <c r="AI223" s="745"/>
      <c r="AJ223" s="745"/>
      <c r="AK223" s="745"/>
      <c r="AL223" s="745"/>
      <c r="AM223" s="745"/>
      <c r="AN223" s="745"/>
      <c r="AO223" s="745"/>
      <c r="AP223" s="745"/>
      <c r="AQ223" s="745"/>
      <c r="AR223" s="745"/>
      <c r="AS223" s="745"/>
      <c r="AT223" s="745"/>
      <c r="AU223" s="745"/>
      <c r="AV223" s="745"/>
      <c r="AW223" s="745"/>
      <c r="AX223" s="745"/>
    </row>
    <row r="224" spans="10:50" ht="12.75">
      <c r="J224" s="745"/>
      <c r="K224" s="745"/>
      <c r="L224" s="745"/>
      <c r="M224" s="745"/>
      <c r="N224" s="745"/>
      <c r="O224" s="745"/>
      <c r="P224" s="745"/>
      <c r="Q224" s="745"/>
      <c r="R224" s="745"/>
      <c r="S224" s="745"/>
      <c r="T224" s="745"/>
      <c r="U224" s="745"/>
      <c r="V224" s="745"/>
      <c r="W224" s="745"/>
      <c r="X224" s="745"/>
      <c r="Y224" s="745"/>
      <c r="Z224" s="745"/>
      <c r="AA224" s="745"/>
      <c r="AB224" s="745"/>
      <c r="AC224" s="745"/>
      <c r="AD224" s="745"/>
      <c r="AE224" s="745"/>
      <c r="AF224" s="745"/>
      <c r="AG224" s="745"/>
      <c r="AH224" s="745"/>
      <c r="AI224" s="745"/>
      <c r="AJ224" s="745"/>
      <c r="AK224" s="745"/>
      <c r="AL224" s="745"/>
      <c r="AM224" s="745"/>
      <c r="AN224" s="745"/>
      <c r="AO224" s="745"/>
      <c r="AP224" s="745"/>
      <c r="AQ224" s="745"/>
      <c r="AR224" s="745"/>
      <c r="AS224" s="745"/>
      <c r="AT224" s="745"/>
      <c r="AU224" s="745"/>
      <c r="AV224" s="745"/>
      <c r="AW224" s="745"/>
      <c r="AX224" s="745"/>
    </row>
    <row r="225" spans="10:50" ht="12.75">
      <c r="J225" s="745"/>
      <c r="K225" s="745"/>
      <c r="L225" s="745"/>
      <c r="M225" s="745"/>
      <c r="N225" s="745"/>
      <c r="O225" s="745"/>
      <c r="P225" s="745"/>
      <c r="Q225" s="745"/>
      <c r="R225" s="745"/>
      <c r="S225" s="745"/>
      <c r="T225" s="745"/>
      <c r="U225" s="745"/>
      <c r="V225" s="745"/>
      <c r="W225" s="745"/>
      <c r="X225" s="745"/>
      <c r="Y225" s="745"/>
      <c r="Z225" s="745"/>
      <c r="AA225" s="745"/>
      <c r="AB225" s="745"/>
      <c r="AC225" s="745"/>
      <c r="AD225" s="745"/>
      <c r="AE225" s="745"/>
      <c r="AF225" s="745"/>
      <c r="AG225" s="745"/>
      <c r="AH225" s="745"/>
      <c r="AI225" s="745"/>
      <c r="AJ225" s="745"/>
      <c r="AK225" s="745"/>
      <c r="AL225" s="745"/>
      <c r="AM225" s="745"/>
      <c r="AN225" s="745"/>
      <c r="AO225" s="745"/>
      <c r="AP225" s="745"/>
      <c r="AQ225" s="745"/>
      <c r="AR225" s="745"/>
      <c r="AS225" s="745"/>
      <c r="AT225" s="745"/>
      <c r="AU225" s="745"/>
      <c r="AV225" s="745"/>
      <c r="AW225" s="745"/>
      <c r="AX225" s="745"/>
    </row>
    <row r="226" spans="10:50" ht="12.75">
      <c r="J226" s="745"/>
      <c r="K226" s="745"/>
      <c r="L226" s="745"/>
      <c r="M226" s="745"/>
      <c r="N226" s="745"/>
      <c r="O226" s="745"/>
      <c r="P226" s="745"/>
      <c r="Q226" s="745"/>
      <c r="R226" s="745"/>
      <c r="S226" s="745"/>
      <c r="T226" s="745"/>
      <c r="U226" s="745"/>
      <c r="V226" s="745"/>
      <c r="W226" s="745"/>
      <c r="X226" s="745"/>
      <c r="Y226" s="745"/>
      <c r="Z226" s="745"/>
      <c r="AA226" s="745"/>
      <c r="AB226" s="745"/>
      <c r="AC226" s="745"/>
      <c r="AD226" s="745"/>
      <c r="AE226" s="745"/>
      <c r="AF226" s="745"/>
      <c r="AG226" s="745"/>
      <c r="AH226" s="745"/>
      <c r="AI226" s="745"/>
      <c r="AJ226" s="745"/>
      <c r="AK226" s="745"/>
      <c r="AL226" s="745"/>
      <c r="AM226" s="745"/>
      <c r="AN226" s="745"/>
      <c r="AO226" s="745"/>
      <c r="AP226" s="745"/>
      <c r="AQ226" s="745"/>
      <c r="AR226" s="745"/>
      <c r="AS226" s="745"/>
      <c r="AT226" s="745"/>
      <c r="AU226" s="745"/>
      <c r="AV226" s="745"/>
      <c r="AW226" s="745"/>
      <c r="AX226" s="745"/>
    </row>
    <row r="227" spans="10:50" ht="12.75">
      <c r="J227" s="745"/>
      <c r="K227" s="745"/>
      <c r="L227" s="745"/>
      <c r="M227" s="745"/>
      <c r="N227" s="745"/>
      <c r="O227" s="745"/>
      <c r="P227" s="745"/>
      <c r="Q227" s="745"/>
      <c r="R227" s="745"/>
      <c r="S227" s="745"/>
      <c r="T227" s="745"/>
      <c r="U227" s="745"/>
      <c r="V227" s="745"/>
      <c r="W227" s="745"/>
      <c r="X227" s="745"/>
      <c r="Y227" s="745"/>
      <c r="Z227" s="745"/>
      <c r="AA227" s="745"/>
      <c r="AB227" s="745"/>
      <c r="AC227" s="745"/>
      <c r="AD227" s="745"/>
      <c r="AE227" s="745"/>
      <c r="AF227" s="745"/>
      <c r="AG227" s="745"/>
      <c r="AH227" s="745"/>
      <c r="AI227" s="745"/>
      <c r="AJ227" s="745"/>
      <c r="AK227" s="745"/>
      <c r="AL227" s="745"/>
      <c r="AM227" s="745"/>
      <c r="AN227" s="745"/>
      <c r="AO227" s="745"/>
      <c r="AP227" s="745"/>
      <c r="AQ227" s="745"/>
      <c r="AR227" s="745"/>
      <c r="AS227" s="745"/>
      <c r="AT227" s="745"/>
      <c r="AU227" s="745"/>
      <c r="AV227" s="745"/>
      <c r="AW227" s="745"/>
      <c r="AX227" s="745"/>
    </row>
    <row r="228" spans="10:50" ht="12.75">
      <c r="J228" s="745"/>
      <c r="K228" s="745"/>
      <c r="L228" s="745"/>
      <c r="M228" s="745"/>
      <c r="N228" s="745"/>
      <c r="O228" s="745"/>
      <c r="P228" s="745"/>
      <c r="Q228" s="745"/>
      <c r="R228" s="745"/>
      <c r="S228" s="745"/>
      <c r="T228" s="745"/>
      <c r="U228" s="745"/>
      <c r="V228" s="745"/>
      <c r="W228" s="745"/>
      <c r="X228" s="745"/>
      <c r="Y228" s="745"/>
      <c r="Z228" s="745"/>
      <c r="AA228" s="745"/>
      <c r="AB228" s="745"/>
      <c r="AC228" s="745"/>
      <c r="AD228" s="745"/>
      <c r="AE228" s="745"/>
      <c r="AF228" s="745"/>
      <c r="AG228" s="745"/>
      <c r="AH228" s="745"/>
      <c r="AI228" s="745"/>
      <c r="AJ228" s="745"/>
      <c r="AK228" s="745"/>
      <c r="AL228" s="745"/>
      <c r="AM228" s="745"/>
      <c r="AN228" s="745"/>
      <c r="AO228" s="745"/>
      <c r="AP228" s="745"/>
      <c r="AQ228" s="745"/>
      <c r="AR228" s="745"/>
      <c r="AS228" s="745"/>
      <c r="AT228" s="745"/>
      <c r="AU228" s="745"/>
      <c r="AV228" s="745"/>
      <c r="AW228" s="745"/>
      <c r="AX228" s="745"/>
    </row>
    <row r="229" spans="10:50" ht="12.75">
      <c r="J229" s="745"/>
      <c r="K229" s="745"/>
      <c r="L229" s="745"/>
      <c r="M229" s="745"/>
      <c r="N229" s="745"/>
      <c r="O229" s="745"/>
      <c r="P229" s="745"/>
      <c r="Q229" s="745"/>
      <c r="R229" s="745"/>
      <c r="S229" s="745"/>
      <c r="T229" s="745"/>
      <c r="U229" s="745"/>
      <c r="V229" s="745"/>
      <c r="W229" s="745"/>
      <c r="X229" s="745"/>
      <c r="Y229" s="745"/>
      <c r="Z229" s="745"/>
      <c r="AA229" s="745"/>
      <c r="AB229" s="745"/>
      <c r="AC229" s="745"/>
      <c r="AD229" s="745"/>
      <c r="AE229" s="745"/>
      <c r="AF229" s="745"/>
      <c r="AG229" s="745"/>
      <c r="AH229" s="745"/>
      <c r="AI229" s="745"/>
      <c r="AJ229" s="745"/>
      <c r="AK229" s="745"/>
      <c r="AL229" s="745"/>
      <c r="AM229" s="745"/>
      <c r="AN229" s="745"/>
      <c r="AO229" s="745"/>
      <c r="AP229" s="745"/>
      <c r="AQ229" s="745"/>
      <c r="AR229" s="745"/>
      <c r="AS229" s="745"/>
      <c r="AT229" s="745"/>
      <c r="AU229" s="745"/>
      <c r="AV229" s="745"/>
      <c r="AW229" s="745"/>
      <c r="AX229" s="745"/>
    </row>
    <row r="230" spans="10:50" ht="12.75">
      <c r="J230" s="745"/>
      <c r="K230" s="745"/>
      <c r="L230" s="745"/>
      <c r="M230" s="745"/>
      <c r="N230" s="745"/>
      <c r="O230" s="745"/>
      <c r="P230" s="745"/>
      <c r="Q230" s="745"/>
      <c r="R230" s="745"/>
      <c r="S230" s="745"/>
      <c r="T230" s="745"/>
      <c r="U230" s="745"/>
      <c r="V230" s="745"/>
      <c r="W230" s="745"/>
      <c r="X230" s="745"/>
      <c r="Y230" s="745"/>
      <c r="Z230" s="745"/>
      <c r="AA230" s="745"/>
      <c r="AB230" s="745"/>
      <c r="AC230" s="745"/>
      <c r="AD230" s="745"/>
      <c r="AE230" s="745"/>
      <c r="AF230" s="745"/>
      <c r="AG230" s="745"/>
      <c r="AH230" s="745"/>
      <c r="AI230" s="745"/>
      <c r="AJ230" s="745"/>
      <c r="AK230" s="745"/>
      <c r="AL230" s="745"/>
      <c r="AM230" s="745"/>
      <c r="AN230" s="745"/>
      <c r="AO230" s="745"/>
      <c r="AP230" s="745"/>
      <c r="AQ230" s="745"/>
      <c r="AR230" s="745"/>
      <c r="AS230" s="745"/>
      <c r="AT230" s="745"/>
      <c r="AU230" s="745"/>
      <c r="AV230" s="745"/>
      <c r="AW230" s="745"/>
      <c r="AX230" s="745"/>
    </row>
    <row r="231" spans="10:50" ht="12.75">
      <c r="J231" s="745"/>
      <c r="K231" s="745"/>
      <c r="L231" s="745"/>
      <c r="M231" s="745"/>
      <c r="N231" s="745"/>
      <c r="O231" s="745"/>
      <c r="P231" s="745"/>
      <c r="Q231" s="745"/>
      <c r="R231" s="745"/>
      <c r="S231" s="745"/>
      <c r="T231" s="745"/>
      <c r="U231" s="745"/>
      <c r="V231" s="745"/>
      <c r="W231" s="745"/>
      <c r="X231" s="745"/>
      <c r="Y231" s="745"/>
      <c r="Z231" s="745"/>
      <c r="AA231" s="745"/>
      <c r="AB231" s="745"/>
      <c r="AC231" s="745"/>
      <c r="AD231" s="745"/>
      <c r="AE231" s="745"/>
      <c r="AF231" s="745"/>
      <c r="AG231" s="745"/>
      <c r="AH231" s="745"/>
      <c r="AI231" s="745"/>
      <c r="AJ231" s="745"/>
      <c r="AK231" s="745"/>
      <c r="AL231" s="745"/>
      <c r="AM231" s="745"/>
      <c r="AN231" s="745"/>
      <c r="AO231" s="745"/>
      <c r="AP231" s="745"/>
      <c r="AQ231" s="745"/>
      <c r="AR231" s="745"/>
      <c r="AS231" s="745"/>
      <c r="AT231" s="745"/>
      <c r="AU231" s="745"/>
      <c r="AV231" s="745"/>
      <c r="AW231" s="745"/>
      <c r="AX231" s="745"/>
    </row>
    <row r="232" spans="10:50" ht="12.75">
      <c r="J232" s="745"/>
      <c r="K232" s="745"/>
      <c r="L232" s="745"/>
      <c r="M232" s="745"/>
      <c r="N232" s="745"/>
      <c r="O232" s="745"/>
      <c r="P232" s="745"/>
      <c r="Q232" s="745"/>
      <c r="R232" s="745"/>
      <c r="S232" s="745"/>
      <c r="T232" s="745"/>
      <c r="U232" s="745"/>
      <c r="V232" s="745"/>
      <c r="W232" s="745"/>
      <c r="X232" s="745"/>
      <c r="Y232" s="745"/>
      <c r="Z232" s="745"/>
      <c r="AA232" s="745"/>
      <c r="AB232" s="745"/>
      <c r="AC232" s="745"/>
      <c r="AD232" s="745"/>
      <c r="AE232" s="745"/>
      <c r="AF232" s="745"/>
      <c r="AG232" s="745"/>
      <c r="AH232" s="745"/>
      <c r="AI232" s="745"/>
      <c r="AJ232" s="745"/>
      <c r="AK232" s="745"/>
      <c r="AL232" s="745"/>
      <c r="AM232" s="745"/>
      <c r="AN232" s="745"/>
      <c r="AO232" s="745"/>
      <c r="AP232" s="745"/>
      <c r="AQ232" s="745"/>
      <c r="AR232" s="745"/>
      <c r="AS232" s="745"/>
      <c r="AT232" s="745"/>
      <c r="AU232" s="745"/>
      <c r="AV232" s="745"/>
      <c r="AW232" s="745"/>
      <c r="AX232" s="745"/>
    </row>
    <row r="233" spans="10:50" ht="12.75">
      <c r="J233" s="745"/>
      <c r="K233" s="745"/>
      <c r="L233" s="745"/>
      <c r="M233" s="745"/>
      <c r="N233" s="745"/>
      <c r="O233" s="745"/>
      <c r="P233" s="745"/>
      <c r="Q233" s="745"/>
      <c r="R233" s="745"/>
      <c r="S233" s="745"/>
      <c r="T233" s="745"/>
      <c r="U233" s="745"/>
      <c r="V233" s="745"/>
      <c r="W233" s="745"/>
      <c r="X233" s="745"/>
      <c r="Y233" s="745"/>
      <c r="Z233" s="745"/>
      <c r="AA233" s="745"/>
      <c r="AB233" s="745"/>
      <c r="AC233" s="745"/>
      <c r="AD233" s="745"/>
      <c r="AE233" s="745"/>
      <c r="AF233" s="745"/>
      <c r="AG233" s="745"/>
      <c r="AH233" s="745"/>
      <c r="AI233" s="745"/>
      <c r="AJ233" s="745"/>
      <c r="AK233" s="745"/>
      <c r="AL233" s="745"/>
      <c r="AM233" s="745"/>
      <c r="AN233" s="745"/>
      <c r="AO233" s="745"/>
      <c r="AP233" s="745"/>
      <c r="AQ233" s="745"/>
      <c r="AR233" s="745"/>
      <c r="AS233" s="745"/>
      <c r="AT233" s="745"/>
      <c r="AU233" s="745"/>
      <c r="AV233" s="745"/>
      <c r="AW233" s="745"/>
      <c r="AX233" s="745"/>
    </row>
    <row r="234" spans="10:50" ht="12.75">
      <c r="J234" s="745"/>
      <c r="K234" s="745"/>
      <c r="L234" s="745"/>
      <c r="M234" s="745"/>
      <c r="N234" s="745"/>
      <c r="O234" s="745"/>
      <c r="P234" s="745"/>
      <c r="Q234" s="745"/>
      <c r="R234" s="745"/>
      <c r="S234" s="745"/>
      <c r="T234" s="745"/>
      <c r="U234" s="745"/>
      <c r="V234" s="745"/>
      <c r="W234" s="745"/>
      <c r="X234" s="745"/>
      <c r="Y234" s="745"/>
      <c r="Z234" s="745"/>
      <c r="AA234" s="745"/>
      <c r="AB234" s="745"/>
      <c r="AC234" s="745"/>
      <c r="AD234" s="745"/>
      <c r="AE234" s="745"/>
      <c r="AF234" s="745"/>
      <c r="AG234" s="745"/>
      <c r="AH234" s="745"/>
      <c r="AI234" s="745"/>
      <c r="AJ234" s="745"/>
      <c r="AK234" s="745"/>
      <c r="AL234" s="745"/>
      <c r="AM234" s="745"/>
      <c r="AN234" s="745"/>
      <c r="AO234" s="745"/>
      <c r="AP234" s="745"/>
      <c r="AQ234" s="745"/>
      <c r="AR234" s="745"/>
      <c r="AS234" s="745"/>
      <c r="AT234" s="745"/>
      <c r="AU234" s="745"/>
      <c r="AV234" s="745"/>
      <c r="AW234" s="745"/>
      <c r="AX234" s="745"/>
    </row>
    <row r="235" spans="10:50" ht="12.75">
      <c r="J235" s="745"/>
      <c r="K235" s="745"/>
      <c r="L235" s="745"/>
      <c r="M235" s="745"/>
      <c r="N235" s="745"/>
      <c r="O235" s="745"/>
      <c r="P235" s="745"/>
      <c r="Q235" s="745"/>
      <c r="R235" s="745"/>
      <c r="S235" s="745"/>
      <c r="T235" s="745"/>
      <c r="U235" s="745"/>
      <c r="V235" s="745"/>
      <c r="W235" s="745"/>
      <c r="X235" s="745"/>
      <c r="Y235" s="745"/>
      <c r="Z235" s="745"/>
      <c r="AA235" s="745"/>
      <c r="AB235" s="745"/>
      <c r="AC235" s="745"/>
      <c r="AD235" s="745"/>
      <c r="AE235" s="745"/>
      <c r="AF235" s="745"/>
      <c r="AG235" s="745"/>
      <c r="AH235" s="745"/>
      <c r="AI235" s="745"/>
      <c r="AJ235" s="745"/>
      <c r="AK235" s="745"/>
      <c r="AL235" s="745"/>
      <c r="AM235" s="745"/>
      <c r="AN235" s="745"/>
      <c r="AO235" s="745"/>
      <c r="AP235" s="745"/>
      <c r="AQ235" s="745"/>
      <c r="AR235" s="745"/>
      <c r="AS235" s="745"/>
      <c r="AT235" s="745"/>
      <c r="AU235" s="745"/>
      <c r="AV235" s="745"/>
      <c r="AW235" s="745"/>
      <c r="AX235" s="745"/>
    </row>
    <row r="236" spans="10:50" ht="12.75">
      <c r="J236" s="745"/>
      <c r="K236" s="745"/>
      <c r="L236" s="745"/>
      <c r="M236" s="745"/>
      <c r="N236" s="745"/>
      <c r="O236" s="745"/>
      <c r="P236" s="745"/>
      <c r="Q236" s="745"/>
      <c r="R236" s="745"/>
      <c r="S236" s="745"/>
      <c r="T236" s="745"/>
      <c r="U236" s="745"/>
      <c r="V236" s="745"/>
      <c r="W236" s="745"/>
      <c r="X236" s="745"/>
      <c r="Y236" s="745"/>
      <c r="Z236" s="745"/>
      <c r="AA236" s="745"/>
      <c r="AB236" s="745"/>
      <c r="AC236" s="745"/>
      <c r="AD236" s="745"/>
      <c r="AE236" s="745"/>
      <c r="AF236" s="745"/>
      <c r="AG236" s="745"/>
      <c r="AH236" s="745"/>
      <c r="AI236" s="745"/>
      <c r="AJ236" s="745"/>
      <c r="AK236" s="745"/>
      <c r="AL236" s="745"/>
      <c r="AM236" s="745"/>
      <c r="AN236" s="745"/>
      <c r="AO236" s="745"/>
      <c r="AP236" s="745"/>
      <c r="AQ236" s="745"/>
      <c r="AR236" s="745"/>
      <c r="AS236" s="745"/>
      <c r="AT236" s="745"/>
      <c r="AU236" s="745"/>
      <c r="AV236" s="745"/>
      <c r="AW236" s="745"/>
      <c r="AX236" s="745"/>
    </row>
    <row r="237" spans="10:50" ht="12.75">
      <c r="J237" s="745"/>
      <c r="K237" s="745"/>
      <c r="L237" s="745"/>
      <c r="M237" s="745"/>
      <c r="N237" s="745"/>
      <c r="O237" s="745"/>
      <c r="P237" s="745"/>
      <c r="Q237" s="745"/>
      <c r="R237" s="745"/>
      <c r="S237" s="745"/>
      <c r="T237" s="745"/>
      <c r="U237" s="745"/>
      <c r="V237" s="745"/>
      <c r="W237" s="745"/>
      <c r="X237" s="745"/>
      <c r="Y237" s="745"/>
      <c r="Z237" s="745"/>
      <c r="AA237" s="745"/>
      <c r="AB237" s="745"/>
      <c r="AC237" s="745"/>
      <c r="AD237" s="745"/>
      <c r="AE237" s="745"/>
      <c r="AF237" s="745"/>
      <c r="AG237" s="745"/>
      <c r="AH237" s="745"/>
      <c r="AI237" s="745"/>
      <c r="AJ237" s="745"/>
      <c r="AK237" s="745"/>
      <c r="AL237" s="745"/>
      <c r="AM237" s="745"/>
      <c r="AN237" s="745"/>
      <c r="AO237" s="745"/>
      <c r="AP237" s="745"/>
      <c r="AQ237" s="745"/>
      <c r="AR237" s="745"/>
      <c r="AS237" s="745"/>
      <c r="AT237" s="745"/>
      <c r="AU237" s="745"/>
      <c r="AV237" s="745"/>
      <c r="AW237" s="745"/>
      <c r="AX237" s="745"/>
    </row>
    <row r="238" spans="10:50" ht="12.75">
      <c r="J238" s="745"/>
      <c r="K238" s="745"/>
      <c r="L238" s="745"/>
      <c r="M238" s="745"/>
      <c r="N238" s="745"/>
      <c r="O238" s="745"/>
      <c r="P238" s="745"/>
      <c r="Q238" s="745"/>
      <c r="R238" s="745"/>
      <c r="S238" s="745"/>
      <c r="T238" s="745"/>
      <c r="U238" s="745"/>
      <c r="V238" s="745"/>
      <c r="W238" s="745"/>
      <c r="X238" s="745"/>
      <c r="Y238" s="745"/>
      <c r="Z238" s="745"/>
      <c r="AA238" s="745"/>
      <c r="AB238" s="745"/>
      <c r="AC238" s="745"/>
      <c r="AD238" s="745"/>
      <c r="AE238" s="745"/>
      <c r="AF238" s="745"/>
      <c r="AG238" s="745"/>
      <c r="AH238" s="745"/>
      <c r="AI238" s="745"/>
      <c r="AJ238" s="745"/>
      <c r="AK238" s="745"/>
      <c r="AL238" s="745"/>
      <c r="AM238" s="745"/>
      <c r="AN238" s="745"/>
      <c r="AO238" s="745"/>
      <c r="AP238" s="745"/>
      <c r="AQ238" s="745"/>
      <c r="AR238" s="745"/>
      <c r="AS238" s="745"/>
      <c r="AT238" s="745"/>
      <c r="AU238" s="745"/>
      <c r="AV238" s="745"/>
      <c r="AW238" s="745"/>
      <c r="AX238" s="745"/>
    </row>
    <row r="239" spans="10:50" ht="12.75">
      <c r="J239" s="745"/>
      <c r="K239" s="745"/>
      <c r="L239" s="745"/>
      <c r="M239" s="745"/>
      <c r="N239" s="745"/>
      <c r="O239" s="745"/>
      <c r="P239" s="745"/>
      <c r="Q239" s="745"/>
      <c r="R239" s="745"/>
      <c r="S239" s="745"/>
      <c r="T239" s="745"/>
      <c r="U239" s="745"/>
      <c r="V239" s="745"/>
      <c r="W239" s="745"/>
      <c r="X239" s="745"/>
      <c r="Y239" s="745"/>
      <c r="Z239" s="745"/>
      <c r="AA239" s="745"/>
      <c r="AB239" s="745"/>
      <c r="AC239" s="745"/>
      <c r="AD239" s="745"/>
      <c r="AE239" s="745"/>
      <c r="AF239" s="745"/>
      <c r="AG239" s="745"/>
      <c r="AH239" s="745"/>
      <c r="AI239" s="745"/>
      <c r="AJ239" s="745"/>
      <c r="AK239" s="745"/>
      <c r="AL239" s="745"/>
      <c r="AM239" s="745"/>
      <c r="AN239" s="745"/>
      <c r="AO239" s="745"/>
      <c r="AP239" s="745"/>
      <c r="AQ239" s="745"/>
      <c r="AR239" s="745"/>
      <c r="AS239" s="745"/>
      <c r="AT239" s="745"/>
      <c r="AU239" s="745"/>
      <c r="AV239" s="745"/>
      <c r="AW239" s="745"/>
      <c r="AX239" s="745"/>
    </row>
    <row r="240" spans="10:50" ht="12.75">
      <c r="J240" s="745"/>
      <c r="K240" s="745"/>
      <c r="L240" s="745"/>
      <c r="M240" s="745"/>
      <c r="N240" s="745"/>
      <c r="O240" s="745"/>
      <c r="P240" s="745"/>
      <c r="Q240" s="745"/>
      <c r="R240" s="745"/>
      <c r="S240" s="745"/>
      <c r="T240" s="745"/>
      <c r="U240" s="745"/>
      <c r="V240" s="745"/>
      <c r="W240" s="745"/>
      <c r="X240" s="745"/>
      <c r="Y240" s="745"/>
      <c r="Z240" s="745"/>
      <c r="AA240" s="745"/>
      <c r="AB240" s="745"/>
      <c r="AC240" s="745"/>
      <c r="AD240" s="745"/>
      <c r="AE240" s="745"/>
      <c r="AF240" s="745"/>
      <c r="AG240" s="745"/>
      <c r="AH240" s="745"/>
      <c r="AI240" s="745"/>
      <c r="AJ240" s="745"/>
      <c r="AK240" s="745"/>
      <c r="AL240" s="745"/>
      <c r="AM240" s="745"/>
      <c r="AN240" s="745"/>
      <c r="AO240" s="745"/>
      <c r="AP240" s="745"/>
      <c r="AQ240" s="745"/>
      <c r="AR240" s="745"/>
      <c r="AS240" s="745"/>
      <c r="AT240" s="745"/>
      <c r="AU240" s="745"/>
      <c r="AV240" s="745"/>
      <c r="AW240" s="745"/>
      <c r="AX240" s="745"/>
    </row>
    <row r="241" spans="10:50" ht="12.75">
      <c r="J241" s="745"/>
      <c r="K241" s="745"/>
      <c r="L241" s="745"/>
      <c r="M241" s="745"/>
      <c r="N241" s="745"/>
      <c r="O241" s="745"/>
      <c r="P241" s="745"/>
      <c r="Q241" s="745"/>
      <c r="R241" s="745"/>
      <c r="S241" s="745"/>
      <c r="T241" s="745"/>
      <c r="U241" s="745"/>
      <c r="V241" s="745"/>
      <c r="W241" s="745"/>
      <c r="X241" s="745"/>
      <c r="Y241" s="745"/>
      <c r="Z241" s="745"/>
      <c r="AA241" s="745"/>
      <c r="AB241" s="745"/>
      <c r="AC241" s="745"/>
      <c r="AD241" s="745"/>
      <c r="AE241" s="745"/>
      <c r="AF241" s="745"/>
      <c r="AG241" s="745"/>
      <c r="AH241" s="745"/>
      <c r="AI241" s="745"/>
      <c r="AJ241" s="745"/>
      <c r="AK241" s="745"/>
      <c r="AL241" s="745"/>
      <c r="AM241" s="745"/>
      <c r="AN241" s="745"/>
      <c r="AO241" s="745"/>
      <c r="AP241" s="745"/>
      <c r="AQ241" s="745"/>
      <c r="AR241" s="745"/>
      <c r="AS241" s="745"/>
      <c r="AT241" s="745"/>
      <c r="AU241" s="745"/>
      <c r="AV241" s="745"/>
      <c r="AW241" s="745"/>
      <c r="AX241" s="745"/>
    </row>
    <row r="242" spans="10:50" ht="12.75">
      <c r="J242" s="745"/>
      <c r="K242" s="745"/>
      <c r="L242" s="745"/>
      <c r="M242" s="745"/>
      <c r="N242" s="745"/>
      <c r="O242" s="745"/>
      <c r="P242" s="745"/>
      <c r="Q242" s="745"/>
      <c r="R242" s="745"/>
      <c r="S242" s="745"/>
      <c r="T242" s="745"/>
      <c r="U242" s="745"/>
      <c r="V242" s="745"/>
      <c r="W242" s="745"/>
      <c r="X242" s="745"/>
      <c r="Y242" s="745"/>
      <c r="Z242" s="745"/>
      <c r="AA242" s="745"/>
      <c r="AB242" s="745"/>
      <c r="AC242" s="745"/>
      <c r="AD242" s="745"/>
      <c r="AE242" s="745"/>
      <c r="AF242" s="745"/>
      <c r="AG242" s="745"/>
      <c r="AH242" s="745"/>
      <c r="AI242" s="745"/>
      <c r="AJ242" s="745"/>
      <c r="AK242" s="745"/>
      <c r="AL242" s="745"/>
      <c r="AM242" s="745"/>
      <c r="AN242" s="745"/>
      <c r="AO242" s="745"/>
      <c r="AP242" s="745"/>
      <c r="AQ242" s="745"/>
      <c r="AR242" s="745"/>
      <c r="AS242" s="745"/>
      <c r="AT242" s="745"/>
      <c r="AU242" s="745"/>
      <c r="AV242" s="745"/>
      <c r="AW242" s="745"/>
      <c r="AX242" s="745"/>
    </row>
    <row r="243" spans="10:50" ht="12.75">
      <c r="J243" s="745"/>
      <c r="K243" s="745"/>
      <c r="L243" s="745"/>
      <c r="M243" s="745"/>
      <c r="N243" s="745"/>
      <c r="O243" s="745"/>
      <c r="P243" s="745"/>
      <c r="Q243" s="745"/>
      <c r="R243" s="745"/>
      <c r="S243" s="745"/>
      <c r="T243" s="745"/>
      <c r="U243" s="745"/>
      <c r="V243" s="745"/>
      <c r="W243" s="745"/>
      <c r="X243" s="745"/>
      <c r="Y243" s="745"/>
      <c r="Z243" s="745"/>
      <c r="AA243" s="745"/>
      <c r="AB243" s="745"/>
      <c r="AC243" s="745"/>
      <c r="AD243" s="745"/>
      <c r="AE243" s="745"/>
      <c r="AF243" s="745"/>
      <c r="AG243" s="745"/>
      <c r="AH243" s="745"/>
      <c r="AI243" s="745"/>
      <c r="AJ243" s="745"/>
      <c r="AK243" s="745"/>
      <c r="AL243" s="745"/>
      <c r="AM243" s="745"/>
      <c r="AN243" s="745"/>
      <c r="AO243" s="745"/>
      <c r="AP243" s="745"/>
      <c r="AQ243" s="745"/>
      <c r="AR243" s="745"/>
      <c r="AS243" s="745"/>
      <c r="AT243" s="745"/>
      <c r="AU243" s="745"/>
      <c r="AV243" s="745"/>
      <c r="AW243" s="745"/>
      <c r="AX243" s="745"/>
    </row>
    <row r="244" spans="10:50" ht="12.75">
      <c r="J244" s="745"/>
      <c r="K244" s="745"/>
      <c r="L244" s="745"/>
      <c r="M244" s="745"/>
      <c r="N244" s="745"/>
      <c r="O244" s="745"/>
      <c r="P244" s="745"/>
      <c r="Q244" s="745"/>
      <c r="R244" s="745"/>
      <c r="S244" s="745"/>
      <c r="T244" s="745"/>
      <c r="U244" s="745"/>
      <c r="V244" s="745"/>
      <c r="W244" s="745"/>
      <c r="X244" s="745"/>
      <c r="Y244" s="745"/>
      <c r="Z244" s="745"/>
      <c r="AA244" s="745"/>
      <c r="AB244" s="745"/>
      <c r="AC244" s="745"/>
      <c r="AD244" s="745"/>
      <c r="AE244" s="745"/>
      <c r="AF244" s="745"/>
      <c r="AG244" s="745"/>
      <c r="AH244" s="745"/>
      <c r="AI244" s="745"/>
      <c r="AJ244" s="745"/>
      <c r="AK244" s="745"/>
      <c r="AL244" s="745"/>
      <c r="AM244" s="745"/>
      <c r="AN244" s="745"/>
      <c r="AO244" s="745"/>
      <c r="AP244" s="745"/>
      <c r="AQ244" s="745"/>
      <c r="AR244" s="745"/>
      <c r="AS244" s="745"/>
      <c r="AT244" s="745"/>
      <c r="AU244" s="745"/>
      <c r="AV244" s="745"/>
      <c r="AW244" s="745"/>
      <c r="AX244" s="745"/>
    </row>
    <row r="245" spans="10:50" ht="12.75">
      <c r="J245" s="745"/>
      <c r="K245" s="745"/>
      <c r="L245" s="745"/>
      <c r="M245" s="745"/>
      <c r="N245" s="745"/>
      <c r="O245" s="745"/>
      <c r="P245" s="745"/>
      <c r="Q245" s="745"/>
      <c r="R245" s="745"/>
      <c r="S245" s="745"/>
      <c r="T245" s="745"/>
      <c r="U245" s="745"/>
      <c r="V245" s="745"/>
      <c r="W245" s="745"/>
      <c r="X245" s="745"/>
      <c r="Y245" s="745"/>
      <c r="Z245" s="745"/>
      <c r="AA245" s="745"/>
      <c r="AB245" s="745"/>
      <c r="AC245" s="745"/>
      <c r="AD245" s="745"/>
      <c r="AE245" s="745"/>
      <c r="AF245" s="745"/>
      <c r="AG245" s="745"/>
      <c r="AH245" s="745"/>
      <c r="AI245" s="745"/>
      <c r="AJ245" s="745"/>
      <c r="AK245" s="745"/>
      <c r="AL245" s="745"/>
      <c r="AM245" s="745"/>
      <c r="AN245" s="745"/>
      <c r="AO245" s="745"/>
      <c r="AP245" s="745"/>
      <c r="AQ245" s="745"/>
      <c r="AR245" s="745"/>
      <c r="AS245" s="745"/>
      <c r="AT245" s="745"/>
      <c r="AU245" s="745"/>
      <c r="AV245" s="745"/>
      <c r="AW245" s="745"/>
      <c r="AX245" s="745"/>
    </row>
    <row r="246" spans="10:50" ht="12.75">
      <c r="J246" s="745"/>
      <c r="K246" s="745"/>
      <c r="L246" s="745"/>
      <c r="M246" s="745"/>
      <c r="N246" s="745"/>
      <c r="O246" s="745"/>
      <c r="P246" s="745"/>
      <c r="Q246" s="745"/>
      <c r="R246" s="745"/>
      <c r="S246" s="745"/>
      <c r="T246" s="745"/>
      <c r="U246" s="745"/>
      <c r="V246" s="745"/>
      <c r="W246" s="745"/>
      <c r="X246" s="745"/>
      <c r="Y246" s="745"/>
      <c r="Z246" s="745"/>
      <c r="AA246" s="745"/>
      <c r="AB246" s="745"/>
      <c r="AC246" s="745"/>
      <c r="AD246" s="745"/>
      <c r="AE246" s="745"/>
      <c r="AF246" s="745"/>
      <c r="AG246" s="745"/>
      <c r="AH246" s="745"/>
      <c r="AI246" s="745"/>
      <c r="AJ246" s="745"/>
      <c r="AK246" s="745"/>
      <c r="AL246" s="745"/>
      <c r="AM246" s="745"/>
      <c r="AN246" s="745"/>
      <c r="AO246" s="745"/>
      <c r="AP246" s="745"/>
      <c r="AQ246" s="745"/>
      <c r="AR246" s="745"/>
      <c r="AS246" s="745"/>
      <c r="AT246" s="745"/>
      <c r="AU246" s="745"/>
      <c r="AV246" s="745"/>
      <c r="AW246" s="745"/>
      <c r="AX246" s="745"/>
    </row>
    <row r="247" spans="10:50" ht="12.75">
      <c r="J247" s="745"/>
      <c r="K247" s="745"/>
      <c r="L247" s="745"/>
      <c r="M247" s="745"/>
      <c r="N247" s="745"/>
      <c r="O247" s="745"/>
      <c r="P247" s="745"/>
      <c r="Q247" s="745"/>
      <c r="R247" s="745"/>
      <c r="S247" s="745"/>
      <c r="T247" s="745"/>
      <c r="U247" s="745"/>
      <c r="V247" s="745"/>
      <c r="W247" s="745"/>
      <c r="X247" s="745"/>
      <c r="Y247" s="745"/>
      <c r="Z247" s="745"/>
      <c r="AA247" s="745"/>
      <c r="AB247" s="745"/>
      <c r="AC247" s="745"/>
      <c r="AD247" s="745"/>
      <c r="AE247" s="745"/>
      <c r="AF247" s="745"/>
      <c r="AG247" s="745"/>
      <c r="AH247" s="745"/>
      <c r="AI247" s="745"/>
      <c r="AJ247" s="745"/>
      <c r="AK247" s="745"/>
      <c r="AL247" s="745"/>
      <c r="AM247" s="745"/>
      <c r="AN247" s="745"/>
      <c r="AO247" s="745"/>
      <c r="AP247" s="745"/>
      <c r="AQ247" s="745"/>
      <c r="AR247" s="745"/>
      <c r="AS247" s="745"/>
      <c r="AT247" s="745"/>
      <c r="AU247" s="745"/>
      <c r="AV247" s="745"/>
      <c r="AW247" s="745"/>
      <c r="AX247" s="745"/>
    </row>
    <row r="248" spans="10:50" ht="12.75">
      <c r="J248" s="745"/>
      <c r="K248" s="745"/>
      <c r="L248" s="745"/>
      <c r="M248" s="745"/>
      <c r="N248" s="745"/>
      <c r="O248" s="745"/>
      <c r="P248" s="745"/>
      <c r="Q248" s="745"/>
      <c r="R248" s="745"/>
      <c r="S248" s="745"/>
      <c r="T248" s="745"/>
      <c r="U248" s="745"/>
      <c r="V248" s="745"/>
      <c r="W248" s="745"/>
      <c r="X248" s="745"/>
      <c r="Y248" s="745"/>
      <c r="Z248" s="745"/>
      <c r="AA248" s="745"/>
      <c r="AB248" s="745"/>
      <c r="AC248" s="745"/>
      <c r="AD248" s="745"/>
      <c r="AE248" s="745"/>
      <c r="AF248" s="745"/>
      <c r="AG248" s="745"/>
      <c r="AH248" s="745"/>
      <c r="AI248" s="745"/>
      <c r="AJ248" s="745"/>
      <c r="AK248" s="745"/>
      <c r="AL248" s="745"/>
      <c r="AM248" s="745"/>
      <c r="AN248" s="745"/>
      <c r="AO248" s="745"/>
      <c r="AP248" s="745"/>
      <c r="AQ248" s="745"/>
      <c r="AR248" s="745"/>
      <c r="AS248" s="745"/>
      <c r="AT248" s="745"/>
      <c r="AU248" s="745"/>
      <c r="AV248" s="745"/>
      <c r="AW248" s="745"/>
      <c r="AX248" s="745"/>
    </row>
    <row r="249" spans="10:50" ht="12.75">
      <c r="J249" s="745"/>
      <c r="K249" s="745"/>
      <c r="L249" s="745"/>
      <c r="M249" s="745"/>
      <c r="N249" s="745"/>
      <c r="O249" s="745"/>
      <c r="P249" s="745"/>
      <c r="Q249" s="745"/>
      <c r="R249" s="745"/>
      <c r="S249" s="745"/>
      <c r="T249" s="745"/>
      <c r="U249" s="745"/>
      <c r="V249" s="745"/>
      <c r="W249" s="745"/>
      <c r="X249" s="745"/>
      <c r="Y249" s="745"/>
      <c r="Z249" s="745"/>
      <c r="AA249" s="745"/>
      <c r="AB249" s="745"/>
      <c r="AC249" s="745"/>
      <c r="AD249" s="745"/>
      <c r="AE249" s="745"/>
      <c r="AF249" s="745"/>
      <c r="AG249" s="745"/>
      <c r="AH249" s="745"/>
      <c r="AI249" s="745"/>
      <c r="AJ249" s="745"/>
      <c r="AK249" s="745"/>
      <c r="AL249" s="745"/>
      <c r="AM249" s="745"/>
      <c r="AN249" s="745"/>
      <c r="AO249" s="745"/>
      <c r="AP249" s="745"/>
      <c r="AQ249" s="745"/>
      <c r="AR249" s="745"/>
      <c r="AS249" s="745"/>
      <c r="AT249" s="745"/>
      <c r="AU249" s="745"/>
      <c r="AV249" s="745"/>
      <c r="AW249" s="745"/>
      <c r="AX249" s="745"/>
    </row>
    <row r="250" spans="10:50" ht="12.75">
      <c r="J250" s="745"/>
      <c r="K250" s="745"/>
      <c r="L250" s="745"/>
      <c r="M250" s="745"/>
      <c r="N250" s="745"/>
      <c r="O250" s="745"/>
      <c r="P250" s="745"/>
      <c r="Q250" s="745"/>
      <c r="R250" s="745"/>
      <c r="S250" s="745"/>
      <c r="T250" s="745"/>
      <c r="U250" s="745"/>
      <c r="V250" s="745"/>
      <c r="W250" s="745"/>
      <c r="X250" s="745"/>
      <c r="Y250" s="745"/>
      <c r="Z250" s="745"/>
      <c r="AA250" s="745"/>
      <c r="AB250" s="745"/>
      <c r="AC250" s="745"/>
      <c r="AD250" s="745"/>
      <c r="AE250" s="745"/>
      <c r="AF250" s="745"/>
      <c r="AG250" s="745"/>
      <c r="AH250" s="745"/>
      <c r="AI250" s="745"/>
      <c r="AJ250" s="745"/>
      <c r="AK250" s="745"/>
      <c r="AL250" s="745"/>
      <c r="AM250" s="745"/>
      <c r="AN250" s="745"/>
      <c r="AO250" s="745"/>
      <c r="AP250" s="745"/>
      <c r="AQ250" s="745"/>
      <c r="AR250" s="745"/>
      <c r="AS250" s="745"/>
      <c r="AT250" s="745"/>
      <c r="AU250" s="745"/>
      <c r="AV250" s="745"/>
      <c r="AW250" s="745"/>
      <c r="AX250" s="745"/>
    </row>
    <row r="251" spans="10:50" ht="12.75">
      <c r="J251" s="745"/>
      <c r="K251" s="745"/>
      <c r="L251" s="745"/>
      <c r="M251" s="745"/>
      <c r="N251" s="745"/>
      <c r="O251" s="745"/>
      <c r="P251" s="745"/>
      <c r="Q251" s="745"/>
      <c r="R251" s="745"/>
      <c r="S251" s="745"/>
      <c r="T251" s="745"/>
      <c r="U251" s="745"/>
      <c r="V251" s="745"/>
      <c r="W251" s="745"/>
      <c r="X251" s="745"/>
      <c r="Y251" s="745"/>
      <c r="Z251" s="745"/>
      <c r="AA251" s="745"/>
      <c r="AB251" s="745"/>
      <c r="AC251" s="745"/>
      <c r="AD251" s="745"/>
      <c r="AE251" s="745"/>
      <c r="AF251" s="745"/>
      <c r="AG251" s="745"/>
      <c r="AH251" s="745"/>
      <c r="AI251" s="745"/>
      <c r="AJ251" s="745"/>
      <c r="AK251" s="745"/>
      <c r="AL251" s="745"/>
      <c r="AM251" s="745"/>
      <c r="AN251" s="745"/>
      <c r="AO251" s="745"/>
      <c r="AP251" s="745"/>
      <c r="AQ251" s="745"/>
      <c r="AR251" s="745"/>
      <c r="AS251" s="745"/>
      <c r="AT251" s="745"/>
      <c r="AU251" s="745"/>
      <c r="AV251" s="745"/>
      <c r="AW251" s="745"/>
      <c r="AX251" s="745"/>
    </row>
    <row r="252" spans="10:50" ht="12.75">
      <c r="J252" s="745"/>
      <c r="K252" s="745"/>
      <c r="L252" s="745"/>
      <c r="M252" s="745"/>
      <c r="N252" s="745"/>
      <c r="O252" s="745"/>
      <c r="P252" s="745"/>
      <c r="Q252" s="745"/>
      <c r="R252" s="745"/>
      <c r="S252" s="745"/>
      <c r="T252" s="745"/>
      <c r="U252" s="745"/>
      <c r="V252" s="745"/>
      <c r="W252" s="745"/>
      <c r="X252" s="745"/>
      <c r="Y252" s="745"/>
      <c r="Z252" s="745"/>
      <c r="AA252" s="745"/>
      <c r="AB252" s="745"/>
      <c r="AC252" s="745"/>
      <c r="AD252" s="745"/>
      <c r="AE252" s="745"/>
      <c r="AF252" s="745"/>
      <c r="AG252" s="745"/>
      <c r="AH252" s="745"/>
      <c r="AI252" s="745"/>
      <c r="AJ252" s="745"/>
      <c r="AK252" s="745"/>
      <c r="AL252" s="745"/>
      <c r="AM252" s="745"/>
      <c r="AN252" s="745"/>
      <c r="AO252" s="745"/>
      <c r="AP252" s="745"/>
      <c r="AQ252" s="745"/>
      <c r="AR252" s="745"/>
      <c r="AS252" s="745"/>
      <c r="AT252" s="745"/>
      <c r="AU252" s="745"/>
      <c r="AV252" s="745"/>
      <c r="AW252" s="745"/>
      <c r="AX252" s="745"/>
    </row>
    <row r="253" spans="10:50" ht="12.75">
      <c r="J253" s="745"/>
      <c r="K253" s="745"/>
      <c r="L253" s="745"/>
      <c r="M253" s="745"/>
      <c r="N253" s="745"/>
      <c r="O253" s="745"/>
      <c r="P253" s="745"/>
      <c r="Q253" s="745"/>
      <c r="R253" s="745"/>
      <c r="S253" s="745"/>
      <c r="T253" s="745"/>
      <c r="U253" s="745"/>
      <c r="V253" s="745"/>
      <c r="W253" s="745"/>
      <c r="X253" s="745"/>
      <c r="Y253" s="745"/>
      <c r="Z253" s="745"/>
      <c r="AA253" s="745"/>
      <c r="AB253" s="745"/>
      <c r="AC253" s="745"/>
      <c r="AD253" s="745"/>
      <c r="AE253" s="745"/>
      <c r="AF253" s="745"/>
      <c r="AG253" s="745"/>
      <c r="AH253" s="745"/>
      <c r="AI253" s="745"/>
      <c r="AJ253" s="745"/>
      <c r="AK253" s="745"/>
      <c r="AL253" s="745"/>
      <c r="AM253" s="745"/>
      <c r="AN253" s="745"/>
      <c r="AO253" s="745"/>
      <c r="AP253" s="745"/>
      <c r="AQ253" s="745"/>
      <c r="AR253" s="745"/>
      <c r="AS253" s="745"/>
      <c r="AT253" s="745"/>
      <c r="AU253" s="745"/>
      <c r="AV253" s="745"/>
      <c r="AW253" s="745"/>
      <c r="AX253" s="745"/>
    </row>
    <row r="254" spans="10:50" ht="12.75">
      <c r="J254" s="745"/>
      <c r="K254" s="745"/>
      <c r="L254" s="745"/>
      <c r="M254" s="745"/>
      <c r="N254" s="745"/>
      <c r="O254" s="745"/>
      <c r="P254" s="745"/>
      <c r="Q254" s="745"/>
      <c r="R254" s="745"/>
      <c r="S254" s="745"/>
      <c r="T254" s="745"/>
      <c r="U254" s="745"/>
      <c r="V254" s="745"/>
      <c r="W254" s="745"/>
      <c r="X254" s="745"/>
      <c r="Y254" s="745"/>
      <c r="Z254" s="745"/>
      <c r="AA254" s="745"/>
      <c r="AB254" s="745"/>
      <c r="AC254" s="745"/>
      <c r="AD254" s="745"/>
      <c r="AE254" s="745"/>
      <c r="AF254" s="745"/>
      <c r="AG254" s="745"/>
      <c r="AH254" s="745"/>
      <c r="AI254" s="745"/>
      <c r="AJ254" s="745"/>
      <c r="AK254" s="745"/>
      <c r="AL254" s="745"/>
      <c r="AM254" s="745"/>
      <c r="AN254" s="745"/>
      <c r="AO254" s="745"/>
      <c r="AP254" s="745"/>
      <c r="AQ254" s="745"/>
      <c r="AR254" s="745"/>
      <c r="AS254" s="745"/>
      <c r="AT254" s="745"/>
      <c r="AU254" s="745"/>
      <c r="AV254" s="745"/>
      <c r="AW254" s="745"/>
      <c r="AX254" s="745"/>
    </row>
    <row r="255" spans="10:50" ht="12.75">
      <c r="J255" s="745"/>
      <c r="K255" s="745"/>
      <c r="L255" s="745"/>
      <c r="M255" s="745"/>
      <c r="N255" s="745"/>
      <c r="O255" s="745"/>
      <c r="P255" s="745"/>
      <c r="Q255" s="745"/>
      <c r="R255" s="745"/>
      <c r="S255" s="745"/>
      <c r="T255" s="745"/>
      <c r="U255" s="745"/>
      <c r="V255" s="745"/>
      <c r="W255" s="745"/>
      <c r="X255" s="745"/>
      <c r="Y255" s="745"/>
      <c r="Z255" s="745"/>
      <c r="AA255" s="745"/>
      <c r="AB255" s="745"/>
      <c r="AC255" s="745"/>
      <c r="AD255" s="745"/>
      <c r="AE255" s="745"/>
      <c r="AF255" s="745"/>
      <c r="AG255" s="745"/>
      <c r="AH255" s="745"/>
      <c r="AI255" s="745"/>
      <c r="AJ255" s="745"/>
      <c r="AK255" s="745"/>
      <c r="AL255" s="745"/>
      <c r="AM255" s="745"/>
      <c r="AN255" s="745"/>
      <c r="AO255" s="745"/>
      <c r="AP255" s="745"/>
      <c r="AQ255" s="745"/>
      <c r="AR255" s="745"/>
      <c r="AS255" s="745"/>
      <c r="AT255" s="745"/>
      <c r="AU255" s="745"/>
      <c r="AV255" s="745"/>
      <c r="AW255" s="745"/>
      <c r="AX255" s="745"/>
    </row>
    <row r="256" spans="10:50" ht="12.75">
      <c r="J256" s="745"/>
      <c r="K256" s="745"/>
      <c r="L256" s="745"/>
      <c r="M256" s="745"/>
      <c r="N256" s="745"/>
      <c r="O256" s="745"/>
      <c r="P256" s="745"/>
      <c r="Q256" s="745"/>
      <c r="R256" s="745"/>
      <c r="S256" s="745"/>
      <c r="T256" s="745"/>
      <c r="U256" s="745"/>
      <c r="V256" s="745"/>
      <c r="W256" s="745"/>
      <c r="X256" s="745"/>
      <c r="Y256" s="745"/>
      <c r="Z256" s="745"/>
      <c r="AA256" s="745"/>
      <c r="AB256" s="745"/>
      <c r="AC256" s="745"/>
      <c r="AD256" s="745"/>
      <c r="AE256" s="745"/>
      <c r="AF256" s="745"/>
      <c r="AG256" s="745"/>
      <c r="AH256" s="745"/>
      <c r="AI256" s="745"/>
      <c r="AJ256" s="745"/>
      <c r="AK256" s="745"/>
      <c r="AL256" s="745"/>
      <c r="AM256" s="745"/>
      <c r="AN256" s="745"/>
      <c r="AO256" s="745"/>
      <c r="AP256" s="745"/>
      <c r="AQ256" s="745"/>
      <c r="AR256" s="745"/>
      <c r="AS256" s="745"/>
      <c r="AT256" s="745"/>
      <c r="AU256" s="745"/>
      <c r="AV256" s="745"/>
      <c r="AW256" s="745"/>
      <c r="AX256" s="745"/>
    </row>
    <row r="257" spans="10:50" ht="12.75">
      <c r="J257" s="745"/>
      <c r="K257" s="745"/>
      <c r="L257" s="745"/>
      <c r="M257" s="745"/>
      <c r="N257" s="745"/>
      <c r="O257" s="745"/>
      <c r="P257" s="745"/>
      <c r="Q257" s="745"/>
      <c r="R257" s="745"/>
      <c r="S257" s="745"/>
      <c r="T257" s="745"/>
      <c r="U257" s="745"/>
      <c r="V257" s="745"/>
      <c r="W257" s="745"/>
      <c r="X257" s="745"/>
      <c r="Y257" s="745"/>
      <c r="Z257" s="745"/>
      <c r="AA257" s="745"/>
      <c r="AB257" s="745"/>
      <c r="AC257" s="745"/>
      <c r="AD257" s="745"/>
      <c r="AE257" s="745"/>
      <c r="AF257" s="745"/>
      <c r="AG257" s="745"/>
      <c r="AH257" s="745"/>
      <c r="AI257" s="745"/>
      <c r="AJ257" s="745"/>
      <c r="AK257" s="745"/>
      <c r="AL257" s="745"/>
      <c r="AM257" s="745"/>
      <c r="AN257" s="745"/>
      <c r="AO257" s="745"/>
      <c r="AP257" s="745"/>
      <c r="AQ257" s="745"/>
      <c r="AR257" s="745"/>
      <c r="AS257" s="745"/>
      <c r="AT257" s="745"/>
      <c r="AU257" s="745"/>
      <c r="AV257" s="745"/>
      <c r="AW257" s="745"/>
      <c r="AX257" s="745"/>
    </row>
    <row r="258" spans="10:50" ht="12.75">
      <c r="J258" s="745"/>
      <c r="K258" s="745"/>
      <c r="L258" s="745"/>
      <c r="M258" s="745"/>
      <c r="N258" s="745"/>
      <c r="O258" s="745"/>
      <c r="P258" s="745"/>
      <c r="Q258" s="745"/>
      <c r="R258" s="745"/>
      <c r="S258" s="745"/>
      <c r="T258" s="745"/>
      <c r="U258" s="745"/>
      <c r="V258" s="745"/>
      <c r="W258" s="745"/>
      <c r="X258" s="745"/>
      <c r="Y258" s="745"/>
      <c r="Z258" s="745"/>
      <c r="AA258" s="745"/>
      <c r="AB258" s="745"/>
      <c r="AC258" s="745"/>
      <c r="AD258" s="745"/>
      <c r="AE258" s="745"/>
      <c r="AF258" s="745"/>
      <c r="AG258" s="745"/>
      <c r="AH258" s="745"/>
      <c r="AI258" s="745"/>
      <c r="AJ258" s="745"/>
      <c r="AK258" s="745"/>
      <c r="AL258" s="745"/>
      <c r="AM258" s="745"/>
      <c r="AN258" s="745"/>
      <c r="AO258" s="745"/>
      <c r="AP258" s="745"/>
      <c r="AQ258" s="745"/>
      <c r="AR258" s="745"/>
      <c r="AS258" s="745"/>
      <c r="AT258" s="745"/>
      <c r="AU258" s="745"/>
      <c r="AV258" s="745"/>
      <c r="AW258" s="745"/>
      <c r="AX258" s="745"/>
    </row>
    <row r="259" spans="10:50" ht="12.75">
      <c r="J259" s="745"/>
      <c r="K259" s="745"/>
      <c r="L259" s="745"/>
      <c r="M259" s="745"/>
      <c r="N259" s="745"/>
      <c r="O259" s="745"/>
      <c r="P259" s="745"/>
      <c r="Q259" s="745"/>
      <c r="R259" s="745"/>
      <c r="S259" s="745"/>
      <c r="T259" s="745"/>
      <c r="U259" s="745"/>
      <c r="V259" s="745"/>
      <c r="W259" s="745"/>
      <c r="X259" s="745"/>
      <c r="Y259" s="745"/>
      <c r="Z259" s="745"/>
      <c r="AA259" s="745"/>
      <c r="AB259" s="745"/>
      <c r="AC259" s="745"/>
      <c r="AD259" s="745"/>
      <c r="AE259" s="745"/>
      <c r="AF259" s="745"/>
      <c r="AG259" s="745"/>
      <c r="AH259" s="745"/>
      <c r="AI259" s="745"/>
      <c r="AJ259" s="745"/>
      <c r="AK259" s="745"/>
      <c r="AL259" s="745"/>
      <c r="AM259" s="745"/>
      <c r="AN259" s="745"/>
      <c r="AO259" s="745"/>
      <c r="AP259" s="745"/>
      <c r="AQ259" s="745"/>
      <c r="AR259" s="745"/>
      <c r="AS259" s="745"/>
      <c r="AT259" s="745"/>
      <c r="AU259" s="745"/>
      <c r="AV259" s="745"/>
      <c r="AW259" s="745"/>
      <c r="AX259" s="745"/>
    </row>
    <row r="260" spans="10:50" ht="12.75">
      <c r="J260" s="745"/>
      <c r="K260" s="745"/>
      <c r="L260" s="745"/>
      <c r="M260" s="745"/>
      <c r="N260" s="745"/>
      <c r="O260" s="745"/>
      <c r="P260" s="745"/>
      <c r="Q260" s="745"/>
      <c r="R260" s="745"/>
      <c r="S260" s="745"/>
      <c r="T260" s="745"/>
      <c r="U260" s="745"/>
      <c r="V260" s="745"/>
      <c r="W260" s="745"/>
      <c r="X260" s="745"/>
      <c r="Y260" s="745"/>
      <c r="Z260" s="745"/>
      <c r="AA260" s="745"/>
      <c r="AB260" s="745"/>
      <c r="AC260" s="745"/>
      <c r="AD260" s="745"/>
      <c r="AE260" s="745"/>
      <c r="AF260" s="745"/>
      <c r="AG260" s="745"/>
      <c r="AH260" s="745"/>
      <c r="AI260" s="745"/>
      <c r="AJ260" s="745"/>
      <c r="AK260" s="745"/>
      <c r="AL260" s="745"/>
      <c r="AM260" s="745"/>
      <c r="AN260" s="745"/>
      <c r="AO260" s="745"/>
      <c r="AP260" s="745"/>
      <c r="AQ260" s="745"/>
      <c r="AR260" s="745"/>
      <c r="AS260" s="745"/>
      <c r="AT260" s="745"/>
      <c r="AU260" s="745"/>
      <c r="AV260" s="745"/>
      <c r="AW260" s="745"/>
      <c r="AX260" s="745"/>
    </row>
    <row r="261" spans="10:50" ht="12.75">
      <c r="J261" s="745"/>
      <c r="K261" s="745"/>
      <c r="L261" s="745"/>
      <c r="M261" s="745"/>
      <c r="N261" s="745"/>
      <c r="O261" s="745"/>
      <c r="P261" s="745"/>
      <c r="Q261" s="745"/>
      <c r="R261" s="745"/>
      <c r="S261" s="745"/>
      <c r="T261" s="745"/>
      <c r="U261" s="745"/>
      <c r="V261" s="745"/>
      <c r="W261" s="745"/>
      <c r="X261" s="745"/>
      <c r="Y261" s="745"/>
      <c r="Z261" s="745"/>
      <c r="AA261" s="745"/>
      <c r="AB261" s="745"/>
      <c r="AC261" s="745"/>
      <c r="AD261" s="745"/>
      <c r="AE261" s="745"/>
      <c r="AF261" s="745"/>
      <c r="AG261" s="745"/>
      <c r="AH261" s="745"/>
      <c r="AI261" s="745"/>
      <c r="AJ261" s="745"/>
      <c r="AK261" s="745"/>
      <c r="AL261" s="745"/>
      <c r="AM261" s="745"/>
      <c r="AN261" s="745"/>
      <c r="AO261" s="745"/>
      <c r="AP261" s="745"/>
      <c r="AQ261" s="745"/>
      <c r="AR261" s="745"/>
      <c r="AS261" s="745"/>
      <c r="AT261" s="745"/>
      <c r="AU261" s="745"/>
      <c r="AV261" s="745"/>
      <c r="AW261" s="745"/>
      <c r="AX261" s="745"/>
    </row>
    <row r="262" spans="10:50" ht="12.75">
      <c r="J262" s="745"/>
      <c r="K262" s="745"/>
      <c r="L262" s="745"/>
      <c r="M262" s="745"/>
      <c r="N262" s="745"/>
      <c r="O262" s="745"/>
      <c r="P262" s="745"/>
      <c r="Q262" s="745"/>
      <c r="R262" s="745"/>
      <c r="S262" s="745"/>
      <c r="T262" s="745"/>
      <c r="U262" s="745"/>
      <c r="V262" s="745"/>
      <c r="W262" s="745"/>
      <c r="X262" s="745"/>
      <c r="Y262" s="745"/>
      <c r="Z262" s="745"/>
      <c r="AA262" s="745"/>
      <c r="AB262" s="745"/>
      <c r="AC262" s="745"/>
      <c r="AD262" s="745"/>
      <c r="AE262" s="745"/>
      <c r="AF262" s="745"/>
      <c r="AG262" s="745"/>
      <c r="AH262" s="745"/>
      <c r="AI262" s="745"/>
      <c r="AJ262" s="745"/>
      <c r="AK262" s="745"/>
      <c r="AL262" s="745"/>
      <c r="AM262" s="745"/>
      <c r="AN262" s="745"/>
      <c r="AO262" s="745"/>
      <c r="AP262" s="745"/>
      <c r="AQ262" s="745"/>
      <c r="AR262" s="745"/>
      <c r="AS262" s="745"/>
      <c r="AT262" s="745"/>
      <c r="AU262" s="745"/>
      <c r="AV262" s="745"/>
      <c r="AW262" s="745"/>
      <c r="AX262" s="745"/>
    </row>
    <row r="263" spans="10:50" ht="12.75">
      <c r="J263" s="745"/>
      <c r="K263" s="745"/>
      <c r="L263" s="745"/>
      <c r="M263" s="745"/>
      <c r="N263" s="745"/>
      <c r="O263" s="745"/>
      <c r="P263" s="745"/>
      <c r="Q263" s="745"/>
      <c r="R263" s="745"/>
      <c r="S263" s="745"/>
      <c r="T263" s="745"/>
      <c r="U263" s="745"/>
      <c r="V263" s="745"/>
      <c r="W263" s="745"/>
      <c r="X263" s="745"/>
      <c r="Y263" s="745"/>
      <c r="Z263" s="745"/>
      <c r="AA263" s="745"/>
      <c r="AB263" s="745"/>
      <c r="AC263" s="745"/>
      <c r="AD263" s="745"/>
      <c r="AE263" s="745"/>
      <c r="AF263" s="745"/>
      <c r="AG263" s="745"/>
      <c r="AH263" s="745"/>
      <c r="AI263" s="745"/>
      <c r="AJ263" s="745"/>
      <c r="AK263" s="745"/>
      <c r="AL263" s="745"/>
      <c r="AM263" s="745"/>
      <c r="AN263" s="745"/>
      <c r="AO263" s="745"/>
      <c r="AP263" s="745"/>
      <c r="AQ263" s="745"/>
      <c r="AR263" s="745"/>
      <c r="AS263" s="745"/>
      <c r="AT263" s="745"/>
      <c r="AU263" s="745"/>
      <c r="AV263" s="745"/>
      <c r="AW263" s="745"/>
      <c r="AX263" s="745"/>
    </row>
    <row r="264" spans="10:50" ht="12.75">
      <c r="J264" s="745"/>
      <c r="K264" s="745"/>
      <c r="L264" s="745"/>
      <c r="M264" s="745"/>
      <c r="N264" s="745"/>
      <c r="O264" s="745"/>
      <c r="P264" s="745"/>
      <c r="Q264" s="745"/>
      <c r="R264" s="745"/>
      <c r="S264" s="745"/>
      <c r="T264" s="745"/>
      <c r="U264" s="745"/>
      <c r="V264" s="745"/>
      <c r="W264" s="745"/>
      <c r="X264" s="745"/>
      <c r="Y264" s="745"/>
      <c r="Z264" s="745"/>
      <c r="AA264" s="745"/>
      <c r="AB264" s="745"/>
      <c r="AC264" s="745"/>
      <c r="AD264" s="745"/>
      <c r="AE264" s="745"/>
      <c r="AF264" s="745"/>
      <c r="AG264" s="745"/>
      <c r="AH264" s="745"/>
      <c r="AI264" s="745"/>
      <c r="AJ264" s="745"/>
      <c r="AK264" s="745"/>
      <c r="AL264" s="745"/>
      <c r="AM264" s="745"/>
      <c r="AN264" s="745"/>
      <c r="AO264" s="745"/>
      <c r="AP264" s="745"/>
      <c r="AQ264" s="745"/>
      <c r="AR264" s="745"/>
      <c r="AS264" s="745"/>
      <c r="AT264" s="745"/>
      <c r="AU264" s="745"/>
      <c r="AV264" s="745"/>
      <c r="AW264" s="745"/>
      <c r="AX264" s="745"/>
    </row>
    <row r="265" spans="10:50" ht="12.75">
      <c r="J265" s="745"/>
      <c r="K265" s="745"/>
      <c r="L265" s="745"/>
      <c r="M265" s="745"/>
      <c r="N265" s="745"/>
      <c r="O265" s="745"/>
      <c r="P265" s="745"/>
      <c r="Q265" s="745"/>
      <c r="R265" s="745"/>
      <c r="S265" s="745"/>
      <c r="T265" s="745"/>
      <c r="U265" s="745"/>
      <c r="V265" s="745"/>
      <c r="W265" s="745"/>
      <c r="X265" s="745"/>
      <c r="Y265" s="745"/>
      <c r="Z265" s="745"/>
      <c r="AA265" s="745"/>
      <c r="AB265" s="745"/>
      <c r="AC265" s="745"/>
      <c r="AD265" s="745"/>
      <c r="AE265" s="745"/>
      <c r="AF265" s="745"/>
      <c r="AG265" s="745"/>
      <c r="AH265" s="745"/>
      <c r="AI265" s="745"/>
      <c r="AJ265" s="745"/>
      <c r="AK265" s="745"/>
      <c r="AL265" s="745"/>
      <c r="AM265" s="745"/>
      <c r="AN265" s="745"/>
      <c r="AO265" s="745"/>
      <c r="AP265" s="745"/>
      <c r="AQ265" s="745"/>
      <c r="AR265" s="745"/>
      <c r="AS265" s="745"/>
      <c r="AT265" s="745"/>
      <c r="AU265" s="745"/>
      <c r="AV265" s="745"/>
      <c r="AW265" s="745"/>
      <c r="AX265" s="745"/>
    </row>
    <row r="266" spans="10:50" ht="12.75">
      <c r="J266" s="745"/>
      <c r="K266" s="745"/>
      <c r="L266" s="745"/>
      <c r="M266" s="745"/>
      <c r="N266" s="745"/>
      <c r="O266" s="745"/>
      <c r="P266" s="745"/>
      <c r="Q266" s="745"/>
      <c r="R266" s="745"/>
      <c r="S266" s="745"/>
      <c r="T266" s="745"/>
      <c r="U266" s="745"/>
      <c r="V266" s="745"/>
      <c r="W266" s="745"/>
      <c r="X266" s="745"/>
      <c r="Y266" s="745"/>
      <c r="Z266" s="745"/>
      <c r="AA266" s="745"/>
      <c r="AB266" s="745"/>
      <c r="AC266" s="745"/>
      <c r="AD266" s="745"/>
      <c r="AE266" s="745"/>
      <c r="AF266" s="745"/>
      <c r="AG266" s="745"/>
      <c r="AH266" s="745"/>
      <c r="AI266" s="745"/>
      <c r="AJ266" s="745"/>
      <c r="AK266" s="745"/>
      <c r="AL266" s="745"/>
      <c r="AM266" s="745"/>
      <c r="AN266" s="745"/>
      <c r="AO266" s="745"/>
      <c r="AP266" s="745"/>
      <c r="AQ266" s="745"/>
      <c r="AR266" s="745"/>
      <c r="AS266" s="745"/>
      <c r="AT266" s="745"/>
      <c r="AU266" s="745"/>
      <c r="AV266" s="745"/>
      <c r="AW266" s="745"/>
      <c r="AX266" s="745"/>
    </row>
    <row r="267" spans="10:50" ht="12.75">
      <c r="J267" s="745"/>
      <c r="K267" s="745"/>
      <c r="L267" s="745"/>
      <c r="M267" s="745"/>
      <c r="N267" s="745"/>
      <c r="O267" s="745"/>
      <c r="P267" s="745"/>
      <c r="Q267" s="745"/>
      <c r="R267" s="745"/>
      <c r="S267" s="745"/>
      <c r="T267" s="745"/>
      <c r="U267" s="745"/>
      <c r="V267" s="745"/>
      <c r="W267" s="745"/>
      <c r="X267" s="745"/>
      <c r="Y267" s="745"/>
      <c r="Z267" s="745"/>
      <c r="AA267" s="745"/>
      <c r="AB267" s="745"/>
      <c r="AC267" s="745"/>
      <c r="AD267" s="745"/>
      <c r="AE267" s="745"/>
      <c r="AF267" s="745"/>
      <c r="AG267" s="745"/>
      <c r="AH267" s="745"/>
      <c r="AI267" s="745"/>
      <c r="AJ267" s="745"/>
      <c r="AK267" s="745"/>
      <c r="AL267" s="745"/>
      <c r="AM267" s="745"/>
      <c r="AN267" s="745"/>
      <c r="AO267" s="745"/>
      <c r="AP267" s="745"/>
      <c r="AQ267" s="745"/>
      <c r="AR267" s="745"/>
      <c r="AS267" s="745"/>
      <c r="AT267" s="745"/>
      <c r="AU267" s="745"/>
      <c r="AV267" s="745"/>
      <c r="AW267" s="745"/>
      <c r="AX267" s="745"/>
    </row>
    <row r="268" spans="10:50" ht="12.75">
      <c r="J268" s="745"/>
      <c r="K268" s="745"/>
      <c r="L268" s="745"/>
      <c r="M268" s="745"/>
      <c r="N268" s="745"/>
      <c r="O268" s="745"/>
      <c r="P268" s="745"/>
      <c r="Q268" s="745"/>
      <c r="R268" s="745"/>
      <c r="S268" s="745"/>
      <c r="T268" s="745"/>
      <c r="U268" s="745"/>
      <c r="V268" s="745"/>
      <c r="W268" s="745"/>
      <c r="X268" s="745"/>
      <c r="Y268" s="745"/>
      <c r="Z268" s="745"/>
      <c r="AA268" s="745"/>
      <c r="AB268" s="745"/>
      <c r="AC268" s="745"/>
      <c r="AD268" s="745"/>
      <c r="AE268" s="745"/>
      <c r="AF268" s="745"/>
      <c r="AG268" s="745"/>
      <c r="AH268" s="745"/>
      <c r="AI268" s="745"/>
      <c r="AJ268" s="745"/>
      <c r="AK268" s="745"/>
      <c r="AL268" s="745"/>
      <c r="AM268" s="745"/>
      <c r="AN268" s="745"/>
      <c r="AO268" s="745"/>
      <c r="AP268" s="745"/>
      <c r="AQ268" s="745"/>
      <c r="AR268" s="745"/>
      <c r="AS268" s="745"/>
      <c r="AT268" s="745"/>
      <c r="AU268" s="745"/>
      <c r="AV268" s="745"/>
      <c r="AW268" s="745"/>
      <c r="AX268" s="745"/>
    </row>
    <row r="269" spans="10:50" ht="12.75">
      <c r="J269" s="745"/>
      <c r="K269" s="745"/>
      <c r="L269" s="745"/>
      <c r="M269" s="745"/>
      <c r="N269" s="745"/>
      <c r="O269" s="745"/>
      <c r="P269" s="745"/>
      <c r="Q269" s="745"/>
      <c r="R269" s="745"/>
      <c r="S269" s="745"/>
      <c r="T269" s="745"/>
      <c r="U269" s="745"/>
      <c r="V269" s="745"/>
      <c r="W269" s="745"/>
      <c r="X269" s="745"/>
      <c r="Y269" s="745"/>
      <c r="Z269" s="745"/>
      <c r="AA269" s="745"/>
      <c r="AB269" s="745"/>
      <c r="AC269" s="745"/>
      <c r="AD269" s="745"/>
      <c r="AE269" s="745"/>
      <c r="AF269" s="745"/>
      <c r="AG269" s="745"/>
      <c r="AH269" s="745"/>
      <c r="AI269" s="745"/>
      <c r="AJ269" s="745"/>
      <c r="AK269" s="745"/>
      <c r="AL269" s="745"/>
      <c r="AM269" s="745"/>
      <c r="AN269" s="745"/>
      <c r="AO269" s="745"/>
      <c r="AP269" s="745"/>
      <c r="AQ269" s="745"/>
      <c r="AR269" s="745"/>
      <c r="AS269" s="745"/>
      <c r="AT269" s="745"/>
      <c r="AU269" s="745"/>
      <c r="AV269" s="745"/>
      <c r="AW269" s="745"/>
      <c r="AX269" s="745"/>
    </row>
    <row r="270" spans="10:50" ht="12.75">
      <c r="J270" s="745"/>
      <c r="K270" s="745"/>
      <c r="L270" s="745"/>
      <c r="M270" s="745"/>
      <c r="N270" s="745"/>
      <c r="O270" s="745"/>
      <c r="P270" s="745"/>
      <c r="Q270" s="745"/>
      <c r="R270" s="745"/>
      <c r="S270" s="745"/>
      <c r="T270" s="745"/>
      <c r="U270" s="745"/>
      <c r="V270" s="745"/>
      <c r="W270" s="745"/>
      <c r="X270" s="745"/>
      <c r="Y270" s="745"/>
      <c r="Z270" s="745"/>
      <c r="AA270" s="745"/>
      <c r="AB270" s="745"/>
      <c r="AC270" s="745"/>
      <c r="AD270" s="745"/>
      <c r="AE270" s="745"/>
      <c r="AF270" s="745"/>
      <c r="AG270" s="745"/>
      <c r="AH270" s="745"/>
      <c r="AI270" s="745"/>
      <c r="AJ270" s="745"/>
      <c r="AK270" s="745"/>
      <c r="AL270" s="745"/>
      <c r="AM270" s="745"/>
      <c r="AN270" s="745"/>
      <c r="AO270" s="745"/>
      <c r="AP270" s="745"/>
      <c r="AQ270" s="745"/>
      <c r="AR270" s="745"/>
      <c r="AS270" s="745"/>
      <c r="AT270" s="745"/>
      <c r="AU270" s="745"/>
      <c r="AV270" s="745"/>
      <c r="AW270" s="745"/>
      <c r="AX270" s="745"/>
    </row>
    <row r="271" spans="10:50" ht="12.75">
      <c r="J271" s="745"/>
      <c r="K271" s="745"/>
      <c r="L271" s="745"/>
      <c r="M271" s="745"/>
      <c r="N271" s="745"/>
      <c r="O271" s="745"/>
      <c r="P271" s="745"/>
      <c r="Q271" s="745"/>
      <c r="R271" s="745"/>
      <c r="S271" s="745"/>
      <c r="T271" s="745"/>
      <c r="U271" s="745"/>
      <c r="V271" s="745"/>
      <c r="W271" s="745"/>
      <c r="X271" s="745"/>
      <c r="Y271" s="745"/>
      <c r="Z271" s="745"/>
      <c r="AA271" s="745"/>
      <c r="AB271" s="745"/>
      <c r="AC271" s="745"/>
      <c r="AD271" s="745"/>
      <c r="AE271" s="745"/>
      <c r="AF271" s="745"/>
      <c r="AG271" s="745"/>
      <c r="AH271" s="745"/>
      <c r="AI271" s="745"/>
      <c r="AJ271" s="745"/>
      <c r="AK271" s="745"/>
      <c r="AL271" s="745"/>
      <c r="AM271" s="745"/>
      <c r="AN271" s="745"/>
      <c r="AO271" s="745"/>
      <c r="AP271" s="745"/>
      <c r="AQ271" s="745"/>
      <c r="AR271" s="745"/>
      <c r="AS271" s="745"/>
      <c r="AT271" s="745"/>
      <c r="AU271" s="745"/>
      <c r="AV271" s="745"/>
      <c r="AW271" s="745"/>
      <c r="AX271" s="745"/>
    </row>
    <row r="272" spans="10:50" ht="12.75">
      <c r="J272" s="745"/>
      <c r="K272" s="745"/>
      <c r="L272" s="745"/>
      <c r="M272" s="745"/>
      <c r="N272" s="745"/>
      <c r="O272" s="745"/>
      <c r="P272" s="745"/>
      <c r="Q272" s="745"/>
      <c r="R272" s="745"/>
      <c r="S272" s="745"/>
      <c r="T272" s="745"/>
      <c r="U272" s="745"/>
      <c r="V272" s="745"/>
      <c r="W272" s="745"/>
      <c r="X272" s="745"/>
      <c r="Y272" s="745"/>
      <c r="Z272" s="745"/>
      <c r="AA272" s="745"/>
      <c r="AB272" s="745"/>
      <c r="AC272" s="745"/>
      <c r="AD272" s="745"/>
      <c r="AE272" s="745"/>
      <c r="AF272" s="745"/>
      <c r="AG272" s="745"/>
      <c r="AH272" s="745"/>
      <c r="AI272" s="745"/>
      <c r="AJ272" s="745"/>
      <c r="AK272" s="745"/>
      <c r="AL272" s="745"/>
      <c r="AM272" s="745"/>
      <c r="AN272" s="745"/>
      <c r="AO272" s="745"/>
      <c r="AP272" s="745"/>
      <c r="AQ272" s="745"/>
      <c r="AR272" s="745"/>
      <c r="AS272" s="745"/>
      <c r="AT272" s="745"/>
      <c r="AU272" s="745"/>
      <c r="AV272" s="745"/>
      <c r="AW272" s="745"/>
      <c r="AX272" s="745"/>
    </row>
    <row r="273" spans="10:50" ht="12.75">
      <c r="J273" s="745"/>
      <c r="K273" s="745"/>
      <c r="L273" s="745"/>
      <c r="M273" s="745"/>
      <c r="N273" s="745"/>
      <c r="O273" s="745"/>
      <c r="P273" s="745"/>
      <c r="Q273" s="745"/>
      <c r="R273" s="745"/>
      <c r="S273" s="745"/>
      <c r="T273" s="745"/>
      <c r="U273" s="745"/>
      <c r="V273" s="745"/>
      <c r="W273" s="745"/>
      <c r="X273" s="745"/>
      <c r="Y273" s="745"/>
      <c r="Z273" s="745"/>
      <c r="AA273" s="745"/>
      <c r="AB273" s="745"/>
      <c r="AC273" s="745"/>
      <c r="AD273" s="745"/>
      <c r="AE273" s="745"/>
      <c r="AF273" s="745"/>
      <c r="AG273" s="745"/>
      <c r="AH273" s="745"/>
      <c r="AI273" s="745"/>
      <c r="AJ273" s="745"/>
      <c r="AK273" s="745"/>
      <c r="AL273" s="745"/>
      <c r="AM273" s="745"/>
      <c r="AN273" s="745"/>
      <c r="AO273" s="745"/>
      <c r="AP273" s="745"/>
      <c r="AQ273" s="745"/>
      <c r="AR273" s="745"/>
      <c r="AS273" s="745"/>
      <c r="AT273" s="745"/>
      <c r="AU273" s="745"/>
      <c r="AV273" s="745"/>
      <c r="AW273" s="745"/>
      <c r="AX273" s="745"/>
    </row>
    <row r="274" spans="10:50" ht="12.75">
      <c r="J274" s="745"/>
      <c r="K274" s="745"/>
      <c r="L274" s="745"/>
      <c r="M274" s="745"/>
      <c r="N274" s="745"/>
      <c r="O274" s="745"/>
      <c r="P274" s="745"/>
      <c r="Q274" s="745"/>
      <c r="R274" s="745"/>
      <c r="S274" s="745"/>
      <c r="T274" s="745"/>
      <c r="U274" s="745"/>
      <c r="V274" s="745"/>
      <c r="W274" s="745"/>
      <c r="X274" s="745"/>
      <c r="Y274" s="745"/>
      <c r="Z274" s="745"/>
      <c r="AA274" s="745"/>
      <c r="AB274" s="745"/>
      <c r="AC274" s="745"/>
      <c r="AD274" s="745"/>
      <c r="AE274" s="745"/>
      <c r="AF274" s="745"/>
      <c r="AG274" s="745"/>
      <c r="AH274" s="745"/>
      <c r="AI274" s="745"/>
      <c r="AJ274" s="745"/>
      <c r="AK274" s="745"/>
      <c r="AL274" s="745"/>
      <c r="AM274" s="745"/>
      <c r="AN274" s="745"/>
      <c r="AO274" s="745"/>
      <c r="AP274" s="745"/>
      <c r="AQ274" s="745"/>
      <c r="AR274" s="745"/>
      <c r="AS274" s="745"/>
      <c r="AT274" s="745"/>
      <c r="AU274" s="745"/>
      <c r="AV274" s="745"/>
      <c r="AW274" s="745"/>
      <c r="AX274" s="745"/>
    </row>
    <row r="275" spans="10:50" ht="12.75">
      <c r="J275" s="745"/>
      <c r="K275" s="745"/>
      <c r="L275" s="745"/>
      <c r="M275" s="745"/>
      <c r="N275" s="745"/>
      <c r="O275" s="745"/>
      <c r="P275" s="745"/>
      <c r="Q275" s="745"/>
      <c r="R275" s="745"/>
      <c r="S275" s="745"/>
      <c r="T275" s="745"/>
      <c r="U275" s="745"/>
      <c r="V275" s="745"/>
      <c r="W275" s="745"/>
      <c r="X275" s="745"/>
      <c r="Y275" s="745"/>
      <c r="Z275" s="745"/>
      <c r="AA275" s="745"/>
      <c r="AB275" s="745"/>
      <c r="AC275" s="745"/>
      <c r="AD275" s="745"/>
      <c r="AE275" s="745"/>
      <c r="AF275" s="745"/>
      <c r="AG275" s="745"/>
      <c r="AH275" s="745"/>
      <c r="AI275" s="745"/>
      <c r="AJ275" s="745"/>
      <c r="AK275" s="745"/>
      <c r="AL275" s="745"/>
      <c r="AM275" s="745"/>
      <c r="AN275" s="745"/>
      <c r="AO275" s="745"/>
      <c r="AP275" s="745"/>
      <c r="AQ275" s="745"/>
      <c r="AR275" s="745"/>
      <c r="AS275" s="745"/>
      <c r="AT275" s="745"/>
      <c r="AU275" s="745"/>
      <c r="AV275" s="745"/>
      <c r="AW275" s="745"/>
      <c r="AX275" s="745"/>
    </row>
    <row r="276" spans="10:50" ht="12.75">
      <c r="J276" s="745"/>
      <c r="K276" s="745"/>
      <c r="L276" s="745"/>
      <c r="M276" s="745"/>
      <c r="N276" s="745"/>
      <c r="O276" s="745"/>
      <c r="P276" s="745"/>
      <c r="Q276" s="745"/>
      <c r="R276" s="745"/>
      <c r="S276" s="745"/>
      <c r="T276" s="745"/>
      <c r="U276" s="745"/>
      <c r="V276" s="745"/>
      <c r="W276" s="745"/>
      <c r="X276" s="745"/>
      <c r="Y276" s="745"/>
      <c r="Z276" s="745"/>
      <c r="AA276" s="745"/>
      <c r="AB276" s="745"/>
      <c r="AC276" s="745"/>
      <c r="AD276" s="745"/>
      <c r="AE276" s="745"/>
      <c r="AF276" s="745"/>
      <c r="AG276" s="745"/>
      <c r="AH276" s="745"/>
      <c r="AI276" s="745"/>
      <c r="AJ276" s="745"/>
      <c r="AK276" s="745"/>
      <c r="AL276" s="745"/>
      <c r="AM276" s="745"/>
      <c r="AN276" s="745"/>
      <c r="AO276" s="745"/>
      <c r="AP276" s="745"/>
      <c r="AQ276" s="745"/>
      <c r="AR276" s="745"/>
      <c r="AS276" s="745"/>
      <c r="AT276" s="745"/>
      <c r="AU276" s="745"/>
      <c r="AV276" s="745"/>
      <c r="AW276" s="745"/>
      <c r="AX276" s="745"/>
    </row>
    <row r="277" spans="10:50" ht="12.75">
      <c r="J277" s="745"/>
      <c r="K277" s="745"/>
      <c r="L277" s="745"/>
      <c r="M277" s="745"/>
      <c r="N277" s="745"/>
      <c r="O277" s="745"/>
      <c r="P277" s="745"/>
      <c r="Q277" s="745"/>
      <c r="R277" s="745"/>
      <c r="S277" s="745"/>
      <c r="T277" s="745"/>
      <c r="U277" s="745"/>
      <c r="V277" s="745"/>
      <c r="W277" s="745"/>
      <c r="X277" s="745"/>
      <c r="Y277" s="745"/>
      <c r="Z277" s="745"/>
      <c r="AA277" s="745"/>
      <c r="AB277" s="745"/>
      <c r="AC277" s="745"/>
      <c r="AD277" s="745"/>
      <c r="AE277" s="745"/>
      <c r="AF277" s="745"/>
      <c r="AG277" s="745"/>
      <c r="AH277" s="745"/>
      <c r="AI277" s="745"/>
      <c r="AJ277" s="745"/>
      <c r="AK277" s="745"/>
      <c r="AL277" s="745"/>
      <c r="AM277" s="745"/>
      <c r="AN277" s="745"/>
      <c r="AO277" s="745"/>
      <c r="AP277" s="745"/>
      <c r="AQ277" s="745"/>
      <c r="AR277" s="745"/>
      <c r="AS277" s="745"/>
      <c r="AT277" s="745"/>
      <c r="AU277" s="745"/>
      <c r="AV277" s="745"/>
      <c r="AW277" s="745"/>
      <c r="AX277" s="745"/>
    </row>
    <row r="278" spans="10:50" ht="12.75">
      <c r="J278" s="745"/>
      <c r="K278" s="745"/>
      <c r="L278" s="745"/>
      <c r="M278" s="745"/>
      <c r="N278" s="745"/>
      <c r="O278" s="745"/>
      <c r="P278" s="745"/>
      <c r="Q278" s="745"/>
      <c r="R278" s="745"/>
      <c r="S278" s="745"/>
      <c r="T278" s="745"/>
      <c r="U278" s="745"/>
      <c r="V278" s="745"/>
      <c r="W278" s="745"/>
      <c r="X278" s="745"/>
      <c r="Y278" s="745"/>
      <c r="Z278" s="745"/>
      <c r="AA278" s="745"/>
      <c r="AB278" s="745"/>
      <c r="AC278" s="745"/>
      <c r="AD278" s="745"/>
      <c r="AE278" s="745"/>
      <c r="AF278" s="745"/>
      <c r="AG278" s="745"/>
      <c r="AH278" s="745"/>
      <c r="AI278" s="745"/>
      <c r="AJ278" s="745"/>
      <c r="AK278" s="745"/>
      <c r="AL278" s="745"/>
      <c r="AM278" s="745"/>
      <c r="AN278" s="745"/>
      <c r="AO278" s="745"/>
      <c r="AP278" s="745"/>
      <c r="AQ278" s="745"/>
      <c r="AR278" s="745"/>
      <c r="AS278" s="745"/>
      <c r="AT278" s="745"/>
      <c r="AU278" s="745"/>
      <c r="AV278" s="745"/>
      <c r="AW278" s="745"/>
      <c r="AX278" s="745"/>
    </row>
    <row r="279" spans="10:50" ht="12.75">
      <c r="J279" s="745"/>
      <c r="K279" s="745"/>
      <c r="L279" s="745"/>
      <c r="M279" s="745"/>
      <c r="N279" s="745"/>
      <c r="O279" s="745"/>
      <c r="P279" s="745"/>
      <c r="Q279" s="745"/>
      <c r="R279" s="745"/>
      <c r="S279" s="745"/>
      <c r="T279" s="745"/>
      <c r="U279" s="745"/>
      <c r="V279" s="745"/>
      <c r="W279" s="745"/>
      <c r="X279" s="745"/>
      <c r="Y279" s="745"/>
      <c r="Z279" s="745"/>
      <c r="AA279" s="745"/>
      <c r="AB279" s="745"/>
      <c r="AC279" s="745"/>
      <c r="AD279" s="745"/>
      <c r="AE279" s="745"/>
      <c r="AF279" s="745"/>
      <c r="AG279" s="745"/>
      <c r="AH279" s="745"/>
      <c r="AI279" s="745"/>
      <c r="AJ279" s="745"/>
      <c r="AK279" s="745"/>
      <c r="AL279" s="745"/>
      <c r="AM279" s="745"/>
      <c r="AN279" s="745"/>
      <c r="AO279" s="745"/>
      <c r="AP279" s="745"/>
      <c r="AQ279" s="745"/>
      <c r="AR279" s="745"/>
      <c r="AS279" s="745"/>
      <c r="AT279" s="745"/>
      <c r="AU279" s="745"/>
      <c r="AV279" s="745"/>
      <c r="AW279" s="745"/>
      <c r="AX279" s="745"/>
    </row>
    <row r="280" spans="10:50" ht="12.75">
      <c r="J280" s="745"/>
      <c r="K280" s="745"/>
      <c r="L280" s="745"/>
      <c r="M280" s="745"/>
      <c r="N280" s="745"/>
      <c r="O280" s="745"/>
      <c r="P280" s="745"/>
      <c r="Q280" s="745"/>
      <c r="R280" s="745"/>
      <c r="S280" s="745"/>
      <c r="T280" s="745"/>
      <c r="U280" s="745"/>
      <c r="V280" s="745"/>
      <c r="W280" s="745"/>
      <c r="X280" s="745"/>
      <c r="Y280" s="745"/>
      <c r="Z280" s="745"/>
      <c r="AA280" s="745"/>
      <c r="AB280" s="745"/>
      <c r="AC280" s="745"/>
      <c r="AD280" s="745"/>
      <c r="AE280" s="745"/>
      <c r="AF280" s="745"/>
      <c r="AG280" s="745"/>
      <c r="AH280" s="745"/>
      <c r="AI280" s="745"/>
      <c r="AJ280" s="745"/>
      <c r="AK280" s="745"/>
      <c r="AL280" s="745"/>
      <c r="AM280" s="745"/>
      <c r="AN280" s="745"/>
      <c r="AO280" s="745"/>
      <c r="AP280" s="745"/>
      <c r="AQ280" s="745"/>
      <c r="AR280" s="745"/>
      <c r="AS280" s="745"/>
      <c r="AT280" s="745"/>
      <c r="AU280" s="745"/>
      <c r="AV280" s="745"/>
      <c r="AW280" s="745"/>
      <c r="AX280" s="745"/>
    </row>
    <row r="281" spans="10:50" ht="12.75">
      <c r="J281" s="745"/>
      <c r="K281" s="745"/>
      <c r="L281" s="745"/>
      <c r="M281" s="745"/>
      <c r="N281" s="745"/>
      <c r="O281" s="745"/>
      <c r="P281" s="745"/>
      <c r="Q281" s="745"/>
      <c r="R281" s="745"/>
      <c r="S281" s="745"/>
      <c r="T281" s="745"/>
      <c r="U281" s="745"/>
      <c r="V281" s="745"/>
      <c r="W281" s="745"/>
      <c r="X281" s="745"/>
      <c r="Y281" s="745"/>
      <c r="Z281" s="745"/>
      <c r="AA281" s="745"/>
      <c r="AB281" s="745"/>
      <c r="AC281" s="745"/>
      <c r="AD281" s="745"/>
      <c r="AE281" s="745"/>
      <c r="AF281" s="745"/>
      <c r="AG281" s="745"/>
      <c r="AH281" s="745"/>
      <c r="AI281" s="745"/>
      <c r="AJ281" s="745"/>
      <c r="AK281" s="745"/>
      <c r="AL281" s="745"/>
      <c r="AM281" s="745"/>
      <c r="AN281" s="745"/>
      <c r="AO281" s="745"/>
      <c r="AP281" s="745"/>
      <c r="AQ281" s="745"/>
      <c r="AR281" s="745"/>
      <c r="AS281" s="745"/>
      <c r="AT281" s="745"/>
      <c r="AU281" s="745"/>
      <c r="AV281" s="745"/>
      <c r="AW281" s="745"/>
      <c r="AX281" s="745"/>
    </row>
    <row r="282" spans="10:50" ht="12.75">
      <c r="J282" s="745"/>
      <c r="K282" s="745"/>
      <c r="L282" s="745"/>
      <c r="M282" s="745"/>
      <c r="N282" s="745"/>
      <c r="O282" s="745"/>
      <c r="P282" s="745"/>
      <c r="Q282" s="745"/>
      <c r="R282" s="745"/>
      <c r="S282" s="745"/>
      <c r="T282" s="745"/>
      <c r="U282" s="745"/>
      <c r="V282" s="745"/>
      <c r="W282" s="745"/>
      <c r="X282" s="745"/>
      <c r="Y282" s="745"/>
      <c r="Z282" s="745"/>
      <c r="AA282" s="745"/>
      <c r="AB282" s="745"/>
      <c r="AC282" s="745"/>
      <c r="AD282" s="745"/>
      <c r="AE282" s="745"/>
      <c r="AF282" s="745"/>
      <c r="AG282" s="745"/>
      <c r="AH282" s="745"/>
      <c r="AI282" s="745"/>
      <c r="AJ282" s="745"/>
      <c r="AK282" s="745"/>
      <c r="AL282" s="745"/>
      <c r="AM282" s="745"/>
      <c r="AN282" s="745"/>
      <c r="AO282" s="745"/>
      <c r="AP282" s="745"/>
      <c r="AQ282" s="745"/>
      <c r="AR282" s="745"/>
      <c r="AS282" s="745"/>
      <c r="AT282" s="745"/>
      <c r="AU282" s="745"/>
      <c r="AV282" s="745"/>
      <c r="AW282" s="745"/>
      <c r="AX282" s="745"/>
    </row>
    <row r="283" spans="10:50" ht="12.75">
      <c r="J283" s="745"/>
      <c r="K283" s="745"/>
      <c r="L283" s="745"/>
      <c r="M283" s="745"/>
      <c r="N283" s="745"/>
      <c r="O283" s="745"/>
      <c r="P283" s="745"/>
      <c r="Q283" s="745"/>
      <c r="R283" s="745"/>
      <c r="S283" s="745"/>
      <c r="T283" s="745"/>
      <c r="U283" s="745"/>
      <c r="V283" s="745"/>
      <c r="W283" s="745"/>
      <c r="X283" s="745"/>
      <c r="Y283" s="745"/>
      <c r="Z283" s="745"/>
      <c r="AA283" s="745"/>
      <c r="AB283" s="745"/>
      <c r="AC283" s="745"/>
      <c r="AD283" s="745"/>
      <c r="AE283" s="745"/>
      <c r="AF283" s="745"/>
      <c r="AG283" s="745"/>
      <c r="AH283" s="745"/>
      <c r="AI283" s="745"/>
      <c r="AJ283" s="745"/>
      <c r="AK283" s="745"/>
      <c r="AL283" s="745"/>
      <c r="AM283" s="745"/>
      <c r="AN283" s="745"/>
      <c r="AO283" s="745"/>
      <c r="AP283" s="745"/>
      <c r="AQ283" s="745"/>
      <c r="AR283" s="745"/>
      <c r="AS283" s="745"/>
      <c r="AT283" s="745"/>
      <c r="AU283" s="745"/>
      <c r="AV283" s="745"/>
      <c r="AW283" s="745"/>
      <c r="AX283" s="745"/>
    </row>
    <row r="284" spans="10:50" ht="12.75">
      <c r="J284" s="745"/>
      <c r="K284" s="745"/>
      <c r="L284" s="745"/>
      <c r="M284" s="745"/>
      <c r="N284" s="745"/>
      <c r="O284" s="745"/>
      <c r="P284" s="745"/>
      <c r="Q284" s="745"/>
      <c r="R284" s="745"/>
      <c r="S284" s="745"/>
      <c r="T284" s="745"/>
      <c r="U284" s="745"/>
      <c r="V284" s="745"/>
      <c r="W284" s="745"/>
      <c r="X284" s="745"/>
      <c r="Y284" s="745"/>
      <c r="Z284" s="745"/>
      <c r="AA284" s="745"/>
      <c r="AB284" s="745"/>
      <c r="AC284" s="745"/>
      <c r="AD284" s="745"/>
      <c r="AE284" s="745"/>
      <c r="AF284" s="745"/>
      <c r="AG284" s="745"/>
      <c r="AH284" s="745"/>
      <c r="AI284" s="745"/>
      <c r="AJ284" s="745"/>
      <c r="AK284" s="745"/>
      <c r="AL284" s="745"/>
      <c r="AM284" s="745"/>
      <c r="AN284" s="745"/>
      <c r="AO284" s="745"/>
      <c r="AP284" s="745"/>
      <c r="AQ284" s="745"/>
      <c r="AR284" s="745"/>
      <c r="AS284" s="745"/>
      <c r="AT284" s="745"/>
      <c r="AU284" s="745"/>
      <c r="AV284" s="745"/>
      <c r="AW284" s="745"/>
      <c r="AX284" s="745"/>
    </row>
    <row r="285" spans="10:50" ht="12.75">
      <c r="J285" s="745"/>
      <c r="K285" s="745"/>
      <c r="L285" s="745"/>
      <c r="M285" s="745"/>
      <c r="N285" s="745"/>
      <c r="O285" s="745"/>
      <c r="P285" s="745"/>
      <c r="Q285" s="745"/>
      <c r="R285" s="745"/>
      <c r="S285" s="745"/>
      <c r="T285" s="745"/>
      <c r="U285" s="745"/>
      <c r="V285" s="745"/>
      <c r="W285" s="745"/>
      <c r="X285" s="745"/>
      <c r="Y285" s="745"/>
      <c r="Z285" s="745"/>
      <c r="AA285" s="745"/>
      <c r="AB285" s="745"/>
      <c r="AC285" s="745"/>
      <c r="AD285" s="745"/>
      <c r="AE285" s="745"/>
      <c r="AF285" s="745"/>
      <c r="AG285" s="745"/>
      <c r="AH285" s="745"/>
      <c r="AI285" s="745"/>
      <c r="AJ285" s="745"/>
      <c r="AK285" s="745"/>
      <c r="AL285" s="745"/>
      <c r="AM285" s="745"/>
      <c r="AN285" s="745"/>
      <c r="AO285" s="745"/>
      <c r="AP285" s="745"/>
      <c r="AQ285" s="745"/>
      <c r="AR285" s="745"/>
      <c r="AS285" s="745"/>
      <c r="AT285" s="745"/>
      <c r="AU285" s="745"/>
      <c r="AV285" s="745"/>
      <c r="AW285" s="745"/>
      <c r="AX285" s="745"/>
    </row>
    <row r="286" spans="10:50" ht="12.75">
      <c r="J286" s="745"/>
      <c r="K286" s="745"/>
      <c r="L286" s="745"/>
      <c r="M286" s="745"/>
      <c r="N286" s="745"/>
      <c r="O286" s="745"/>
      <c r="P286" s="745"/>
      <c r="Q286" s="745"/>
      <c r="R286" s="745"/>
      <c r="S286" s="745"/>
      <c r="T286" s="745"/>
      <c r="U286" s="745"/>
      <c r="V286" s="745"/>
      <c r="W286" s="745"/>
      <c r="X286" s="745"/>
      <c r="Y286" s="745"/>
      <c r="Z286" s="745"/>
      <c r="AA286" s="745"/>
      <c r="AB286" s="745"/>
      <c r="AC286" s="745"/>
      <c r="AD286" s="745"/>
      <c r="AE286" s="745"/>
      <c r="AF286" s="745"/>
      <c r="AG286" s="745"/>
      <c r="AH286" s="745"/>
      <c r="AI286" s="745"/>
      <c r="AJ286" s="745"/>
      <c r="AK286" s="745"/>
      <c r="AL286" s="745"/>
      <c r="AM286" s="745"/>
      <c r="AN286" s="745"/>
      <c r="AO286" s="745"/>
      <c r="AP286" s="745"/>
      <c r="AQ286" s="745"/>
      <c r="AR286" s="745"/>
      <c r="AS286" s="745"/>
      <c r="AT286" s="745"/>
      <c r="AU286" s="745"/>
      <c r="AV286" s="745"/>
      <c r="AW286" s="745"/>
      <c r="AX286" s="745"/>
    </row>
    <row r="287" spans="10:50" ht="12.75">
      <c r="J287" s="745"/>
      <c r="K287" s="745"/>
      <c r="L287" s="745"/>
      <c r="M287" s="745"/>
      <c r="N287" s="745"/>
      <c r="O287" s="745"/>
      <c r="P287" s="745"/>
      <c r="Q287" s="745"/>
      <c r="R287" s="745"/>
      <c r="S287" s="745"/>
      <c r="T287" s="745"/>
      <c r="U287" s="745"/>
      <c r="V287" s="745"/>
      <c r="W287" s="745"/>
      <c r="X287" s="745"/>
      <c r="Y287" s="745"/>
      <c r="Z287" s="745"/>
      <c r="AA287" s="745"/>
      <c r="AB287" s="745"/>
      <c r="AC287" s="745"/>
      <c r="AD287" s="745"/>
      <c r="AE287" s="745"/>
      <c r="AF287" s="745"/>
      <c r="AG287" s="745"/>
      <c r="AH287" s="745"/>
      <c r="AI287" s="745"/>
      <c r="AJ287" s="745"/>
      <c r="AK287" s="745"/>
      <c r="AL287" s="745"/>
      <c r="AM287" s="745"/>
      <c r="AN287" s="745"/>
      <c r="AO287" s="745"/>
      <c r="AP287" s="745"/>
      <c r="AQ287" s="745"/>
      <c r="AR287" s="745"/>
      <c r="AS287" s="745"/>
      <c r="AT287" s="745"/>
      <c r="AU287" s="745"/>
      <c r="AV287" s="745"/>
      <c r="AW287" s="745"/>
      <c r="AX287" s="745"/>
    </row>
    <row r="288" spans="10:50" ht="12.75">
      <c r="J288" s="745"/>
      <c r="K288" s="745"/>
      <c r="L288" s="745"/>
      <c r="M288" s="745"/>
      <c r="N288" s="745"/>
      <c r="O288" s="745"/>
      <c r="P288" s="745"/>
      <c r="Q288" s="745"/>
      <c r="R288" s="745"/>
      <c r="S288" s="745"/>
      <c r="T288" s="745"/>
      <c r="U288" s="745"/>
      <c r="V288" s="745"/>
      <c r="W288" s="745"/>
      <c r="X288" s="745"/>
      <c r="Y288" s="745"/>
      <c r="Z288" s="745"/>
      <c r="AA288" s="745"/>
      <c r="AB288" s="745"/>
      <c r="AC288" s="745"/>
      <c r="AD288" s="745"/>
      <c r="AE288" s="745"/>
      <c r="AF288" s="745"/>
      <c r="AG288" s="745"/>
      <c r="AH288" s="745"/>
      <c r="AI288" s="745"/>
      <c r="AJ288" s="745"/>
      <c r="AK288" s="745"/>
      <c r="AL288" s="745"/>
      <c r="AM288" s="745"/>
      <c r="AN288" s="745"/>
      <c r="AO288" s="745"/>
      <c r="AP288" s="745"/>
      <c r="AQ288" s="745"/>
      <c r="AR288" s="745"/>
      <c r="AS288" s="745"/>
      <c r="AT288" s="745"/>
      <c r="AU288" s="745"/>
      <c r="AV288" s="745"/>
      <c r="AW288" s="745"/>
      <c r="AX288" s="745"/>
    </row>
    <row r="289" spans="10:50" ht="12.75">
      <c r="J289" s="745"/>
      <c r="K289" s="745"/>
      <c r="L289" s="745"/>
      <c r="M289" s="745"/>
      <c r="N289" s="745"/>
      <c r="O289" s="745"/>
      <c r="P289" s="745"/>
      <c r="Q289" s="745"/>
      <c r="R289" s="745"/>
      <c r="S289" s="745"/>
      <c r="T289" s="745"/>
      <c r="U289" s="745"/>
      <c r="V289" s="745"/>
      <c r="W289" s="745"/>
      <c r="X289" s="745"/>
      <c r="Y289" s="745"/>
      <c r="Z289" s="745"/>
      <c r="AA289" s="745"/>
      <c r="AB289" s="745"/>
      <c r="AC289" s="745"/>
      <c r="AD289" s="745"/>
      <c r="AE289" s="745"/>
      <c r="AF289" s="745"/>
      <c r="AG289" s="745"/>
      <c r="AH289" s="745"/>
      <c r="AI289" s="745"/>
      <c r="AJ289" s="745"/>
      <c r="AK289" s="745"/>
      <c r="AL289" s="745"/>
      <c r="AM289" s="745"/>
      <c r="AN289" s="745"/>
      <c r="AO289" s="745"/>
      <c r="AP289" s="745"/>
      <c r="AQ289" s="745"/>
      <c r="AR289" s="745"/>
      <c r="AS289" s="745"/>
      <c r="AT289" s="745"/>
      <c r="AU289" s="745"/>
      <c r="AV289" s="745"/>
      <c r="AW289" s="745"/>
      <c r="AX289" s="745"/>
    </row>
    <row r="290" spans="10:50" ht="12.75">
      <c r="J290" s="745"/>
      <c r="K290" s="745"/>
      <c r="L290" s="745"/>
      <c r="M290" s="745"/>
      <c r="N290" s="745"/>
      <c r="O290" s="745"/>
      <c r="P290" s="745"/>
      <c r="Q290" s="745"/>
      <c r="R290" s="745"/>
      <c r="S290" s="745"/>
      <c r="T290" s="745"/>
      <c r="U290" s="745"/>
      <c r="V290" s="745"/>
      <c r="W290" s="745"/>
      <c r="X290" s="745"/>
      <c r="Y290" s="745"/>
      <c r="Z290" s="745"/>
      <c r="AA290" s="745"/>
      <c r="AB290" s="745"/>
      <c r="AC290" s="745"/>
      <c r="AD290" s="745"/>
      <c r="AE290" s="745"/>
      <c r="AF290" s="745"/>
      <c r="AG290" s="745"/>
      <c r="AH290" s="745"/>
      <c r="AI290" s="745"/>
      <c r="AJ290" s="745"/>
      <c r="AK290" s="745"/>
      <c r="AL290" s="745"/>
      <c r="AM290" s="745"/>
      <c r="AN290" s="745"/>
      <c r="AO290" s="745"/>
      <c r="AP290" s="745"/>
      <c r="AQ290" s="745"/>
      <c r="AR290" s="745"/>
      <c r="AS290" s="745"/>
      <c r="AT290" s="745"/>
      <c r="AU290" s="745"/>
      <c r="AV290" s="745"/>
      <c r="AW290" s="745"/>
      <c r="AX290" s="745"/>
    </row>
    <row r="291" spans="10:50" ht="12.75">
      <c r="J291" s="745"/>
      <c r="K291" s="745"/>
      <c r="L291" s="745"/>
      <c r="M291" s="745"/>
      <c r="N291" s="745"/>
      <c r="O291" s="745"/>
      <c r="P291" s="745"/>
      <c r="Q291" s="745"/>
      <c r="R291" s="745"/>
      <c r="S291" s="745"/>
      <c r="T291" s="745"/>
      <c r="U291" s="745"/>
      <c r="V291" s="745"/>
      <c r="W291" s="745"/>
      <c r="X291" s="745"/>
      <c r="Y291" s="745"/>
      <c r="Z291" s="745"/>
      <c r="AA291" s="745"/>
      <c r="AB291" s="745"/>
      <c r="AC291" s="745"/>
      <c r="AD291" s="745"/>
      <c r="AE291" s="745"/>
      <c r="AF291" s="745"/>
      <c r="AG291" s="745"/>
      <c r="AH291" s="745"/>
      <c r="AI291" s="745"/>
      <c r="AJ291" s="745"/>
      <c r="AK291" s="745"/>
      <c r="AL291" s="745"/>
      <c r="AM291" s="745"/>
      <c r="AN291" s="745"/>
      <c r="AO291" s="745"/>
      <c r="AP291" s="745"/>
      <c r="AQ291" s="745"/>
      <c r="AR291" s="745"/>
      <c r="AS291" s="745"/>
      <c r="AT291" s="745"/>
      <c r="AU291" s="745"/>
      <c r="AV291" s="745"/>
      <c r="AW291" s="745"/>
      <c r="AX291" s="745"/>
    </row>
    <row r="292" spans="10:50" ht="12.75">
      <c r="J292" s="745"/>
      <c r="K292" s="745"/>
      <c r="L292" s="745"/>
      <c r="M292" s="745"/>
      <c r="N292" s="745"/>
      <c r="O292" s="745"/>
      <c r="P292" s="745"/>
      <c r="Q292" s="745"/>
      <c r="R292" s="745"/>
      <c r="S292" s="745"/>
      <c r="T292" s="745"/>
      <c r="U292" s="745"/>
      <c r="V292" s="745"/>
      <c r="W292" s="745"/>
      <c r="X292" s="745"/>
      <c r="Y292" s="745"/>
      <c r="Z292" s="745"/>
      <c r="AA292" s="745"/>
      <c r="AB292" s="745"/>
      <c r="AC292" s="745"/>
      <c r="AD292" s="745"/>
      <c r="AE292" s="745"/>
      <c r="AF292" s="745"/>
      <c r="AG292" s="745"/>
      <c r="AH292" s="745"/>
      <c r="AI292" s="745"/>
      <c r="AJ292" s="745"/>
      <c r="AK292" s="745"/>
      <c r="AL292" s="745"/>
      <c r="AM292" s="745"/>
      <c r="AN292" s="745"/>
      <c r="AO292" s="745"/>
      <c r="AP292" s="745"/>
      <c r="AQ292" s="745"/>
      <c r="AR292" s="745"/>
      <c r="AS292" s="745"/>
      <c r="AT292" s="745"/>
      <c r="AU292" s="745"/>
      <c r="AV292" s="745"/>
      <c r="AW292" s="745"/>
      <c r="AX292" s="745"/>
    </row>
    <row r="293" spans="10:50" ht="12.75">
      <c r="J293" s="745"/>
      <c r="K293" s="745"/>
      <c r="L293" s="745"/>
      <c r="M293" s="745"/>
      <c r="N293" s="745"/>
      <c r="O293" s="745"/>
      <c r="P293" s="745"/>
      <c r="Q293" s="745"/>
      <c r="R293" s="745"/>
      <c r="S293" s="745"/>
      <c r="T293" s="745"/>
      <c r="U293" s="745"/>
      <c r="V293" s="745"/>
      <c r="W293" s="745"/>
      <c r="X293" s="745"/>
      <c r="Y293" s="745"/>
      <c r="Z293" s="745"/>
      <c r="AA293" s="745"/>
      <c r="AB293" s="745"/>
      <c r="AC293" s="745"/>
      <c r="AD293" s="745"/>
      <c r="AE293" s="745"/>
      <c r="AF293" s="745"/>
      <c r="AG293" s="745"/>
      <c r="AH293" s="745"/>
      <c r="AI293" s="745"/>
      <c r="AJ293" s="745"/>
      <c r="AK293" s="745"/>
      <c r="AL293" s="745"/>
      <c r="AM293" s="745"/>
      <c r="AN293" s="745"/>
      <c r="AO293" s="745"/>
      <c r="AP293" s="745"/>
      <c r="AQ293" s="745"/>
      <c r="AR293" s="745"/>
      <c r="AS293" s="745"/>
      <c r="AT293" s="745"/>
      <c r="AU293" s="745"/>
      <c r="AV293" s="745"/>
      <c r="AW293" s="745"/>
      <c r="AX293" s="745"/>
    </row>
    <row r="294" spans="10:50" ht="12.75">
      <c r="J294" s="745"/>
      <c r="K294" s="745"/>
      <c r="L294" s="745"/>
      <c r="M294" s="745"/>
      <c r="N294" s="745"/>
      <c r="O294" s="745"/>
      <c r="P294" s="745"/>
      <c r="Q294" s="745"/>
      <c r="R294" s="745"/>
      <c r="S294" s="745"/>
      <c r="T294" s="745"/>
      <c r="U294" s="745"/>
      <c r="V294" s="745"/>
      <c r="W294" s="745"/>
      <c r="X294" s="745"/>
      <c r="Y294" s="745"/>
      <c r="Z294" s="745"/>
      <c r="AA294" s="745"/>
      <c r="AB294" s="745"/>
      <c r="AC294" s="745"/>
      <c r="AD294" s="745"/>
      <c r="AE294" s="745"/>
      <c r="AF294" s="745"/>
      <c r="AG294" s="745"/>
      <c r="AH294" s="745"/>
      <c r="AI294" s="745"/>
      <c r="AJ294" s="745"/>
      <c r="AK294" s="745"/>
      <c r="AL294" s="745"/>
      <c r="AM294" s="745"/>
      <c r="AN294" s="745"/>
      <c r="AO294" s="745"/>
      <c r="AP294" s="745"/>
      <c r="AQ294" s="745"/>
      <c r="AR294" s="745"/>
      <c r="AS294" s="745"/>
      <c r="AT294" s="745"/>
      <c r="AU294" s="745"/>
      <c r="AV294" s="745"/>
      <c r="AW294" s="745"/>
      <c r="AX294" s="745"/>
    </row>
    <row r="295" spans="10:50" ht="12.75">
      <c r="J295" s="745"/>
      <c r="K295" s="745"/>
      <c r="L295" s="745"/>
      <c r="M295" s="745"/>
      <c r="N295" s="745"/>
      <c r="O295" s="745"/>
      <c r="P295" s="745"/>
      <c r="Q295" s="745"/>
      <c r="R295" s="745"/>
      <c r="S295" s="745"/>
      <c r="T295" s="745"/>
      <c r="U295" s="745"/>
      <c r="V295" s="745"/>
      <c r="W295" s="745"/>
      <c r="X295" s="745"/>
      <c r="Y295" s="745"/>
      <c r="Z295" s="745"/>
      <c r="AA295" s="745"/>
      <c r="AB295" s="745"/>
      <c r="AC295" s="745"/>
      <c r="AD295" s="745"/>
      <c r="AE295" s="745"/>
      <c r="AF295" s="745"/>
      <c r="AG295" s="745"/>
      <c r="AH295" s="745"/>
      <c r="AI295" s="745"/>
      <c r="AJ295" s="745"/>
      <c r="AK295" s="745"/>
      <c r="AL295" s="745"/>
      <c r="AM295" s="745"/>
      <c r="AN295" s="745"/>
      <c r="AO295" s="745"/>
      <c r="AP295" s="745"/>
      <c r="AQ295" s="745"/>
      <c r="AR295" s="745"/>
      <c r="AS295" s="745"/>
      <c r="AT295" s="745"/>
      <c r="AU295" s="745"/>
      <c r="AV295" s="745"/>
      <c r="AW295" s="745"/>
      <c r="AX295" s="745"/>
    </row>
    <row r="296" spans="10:50" ht="12.75">
      <c r="J296" s="745"/>
      <c r="K296" s="745"/>
      <c r="L296" s="745"/>
      <c r="M296" s="745"/>
      <c r="N296" s="745"/>
      <c r="O296" s="745"/>
      <c r="P296" s="745"/>
      <c r="Q296" s="745"/>
      <c r="R296" s="745"/>
      <c r="S296" s="745"/>
      <c r="T296" s="745"/>
      <c r="U296" s="745"/>
      <c r="V296" s="745"/>
      <c r="W296" s="745"/>
      <c r="X296" s="745"/>
      <c r="Y296" s="745"/>
      <c r="Z296" s="745"/>
      <c r="AA296" s="745"/>
      <c r="AB296" s="745"/>
      <c r="AC296" s="745"/>
      <c r="AD296" s="745"/>
      <c r="AE296" s="745"/>
      <c r="AF296" s="745"/>
      <c r="AG296" s="745"/>
      <c r="AH296" s="745"/>
      <c r="AI296" s="745"/>
      <c r="AJ296" s="745"/>
      <c r="AK296" s="745"/>
      <c r="AL296" s="745"/>
      <c r="AM296" s="745"/>
      <c r="AN296" s="745"/>
      <c r="AO296" s="745"/>
      <c r="AP296" s="745"/>
      <c r="AQ296" s="745"/>
      <c r="AR296" s="745"/>
      <c r="AS296" s="745"/>
      <c r="AT296" s="745"/>
      <c r="AU296" s="745"/>
      <c r="AV296" s="745"/>
      <c r="AW296" s="745"/>
      <c r="AX296" s="745"/>
    </row>
    <row r="297" spans="10:50" ht="12.75">
      <c r="J297" s="745"/>
      <c r="K297" s="745"/>
      <c r="L297" s="745"/>
      <c r="M297" s="745"/>
      <c r="N297" s="745"/>
      <c r="O297" s="745"/>
      <c r="P297" s="745"/>
      <c r="Q297" s="745"/>
      <c r="R297" s="745"/>
      <c r="S297" s="745"/>
      <c r="T297" s="745"/>
      <c r="U297" s="745"/>
      <c r="V297" s="745"/>
      <c r="W297" s="745"/>
      <c r="X297" s="745"/>
      <c r="Y297" s="745"/>
      <c r="Z297" s="745"/>
      <c r="AA297" s="745"/>
      <c r="AB297" s="745"/>
      <c r="AC297" s="745"/>
      <c r="AD297" s="745"/>
      <c r="AE297" s="745"/>
      <c r="AF297" s="745"/>
      <c r="AG297" s="745"/>
      <c r="AH297" s="745"/>
      <c r="AI297" s="745"/>
      <c r="AJ297" s="745"/>
      <c r="AK297" s="745"/>
      <c r="AL297" s="745"/>
      <c r="AM297" s="745"/>
      <c r="AN297" s="745"/>
      <c r="AO297" s="745"/>
      <c r="AP297" s="745"/>
      <c r="AQ297" s="745"/>
      <c r="AR297" s="745"/>
      <c r="AS297" s="745"/>
      <c r="AT297" s="745"/>
      <c r="AU297" s="745"/>
      <c r="AV297" s="745"/>
      <c r="AW297" s="745"/>
      <c r="AX297" s="745"/>
    </row>
    <row r="298" spans="10:50" ht="12.75">
      <c r="J298" s="745"/>
      <c r="K298" s="745"/>
      <c r="L298" s="745"/>
      <c r="M298" s="745"/>
      <c r="N298" s="745"/>
      <c r="O298" s="745"/>
      <c r="P298" s="745"/>
      <c r="Q298" s="745"/>
      <c r="R298" s="745"/>
      <c r="S298" s="745"/>
      <c r="T298" s="745"/>
      <c r="U298" s="745"/>
      <c r="V298" s="745"/>
      <c r="W298" s="745"/>
      <c r="X298" s="745"/>
      <c r="Y298" s="745"/>
      <c r="Z298" s="745"/>
      <c r="AA298" s="745"/>
      <c r="AB298" s="745"/>
      <c r="AC298" s="745"/>
      <c r="AD298" s="745"/>
      <c r="AE298" s="745"/>
      <c r="AF298" s="745"/>
      <c r="AG298" s="745"/>
      <c r="AH298" s="745"/>
      <c r="AI298" s="745"/>
      <c r="AJ298" s="745"/>
      <c r="AK298" s="745"/>
      <c r="AL298" s="745"/>
      <c r="AM298" s="745"/>
      <c r="AN298" s="745"/>
      <c r="AO298" s="745"/>
      <c r="AP298" s="745"/>
      <c r="AQ298" s="745"/>
      <c r="AR298" s="745"/>
      <c r="AS298" s="745"/>
      <c r="AT298" s="745"/>
      <c r="AU298" s="745"/>
      <c r="AV298" s="745"/>
      <c r="AW298" s="745"/>
      <c r="AX298" s="745"/>
    </row>
    <row r="299" spans="10:50" ht="12.75">
      <c r="J299" s="745"/>
      <c r="K299" s="745"/>
      <c r="L299" s="745"/>
      <c r="M299" s="745"/>
      <c r="N299" s="745"/>
      <c r="O299" s="745"/>
      <c r="P299" s="745"/>
      <c r="Q299" s="745"/>
      <c r="R299" s="745"/>
      <c r="S299" s="745"/>
      <c r="T299" s="745"/>
      <c r="U299" s="745"/>
      <c r="V299" s="745"/>
      <c r="W299" s="745"/>
      <c r="X299" s="745"/>
      <c r="Y299" s="745"/>
      <c r="Z299" s="745"/>
      <c r="AA299" s="745"/>
      <c r="AB299" s="745"/>
      <c r="AC299" s="745"/>
      <c r="AD299" s="745"/>
      <c r="AE299" s="745"/>
      <c r="AF299" s="745"/>
      <c r="AG299" s="745"/>
      <c r="AH299" s="745"/>
      <c r="AI299" s="745"/>
      <c r="AJ299" s="745"/>
      <c r="AK299" s="745"/>
      <c r="AL299" s="745"/>
      <c r="AM299" s="745"/>
      <c r="AN299" s="745"/>
      <c r="AO299" s="745"/>
      <c r="AP299" s="745"/>
      <c r="AQ299" s="745"/>
      <c r="AR299" s="745"/>
      <c r="AS299" s="745"/>
      <c r="AT299" s="745"/>
      <c r="AU299" s="745"/>
      <c r="AV299" s="745"/>
      <c r="AW299" s="745"/>
      <c r="AX299" s="745"/>
    </row>
    <row r="300" spans="10:50" ht="12.75">
      <c r="J300" s="745"/>
      <c r="K300" s="745"/>
      <c r="L300" s="745"/>
      <c r="M300" s="745"/>
      <c r="N300" s="745"/>
      <c r="O300" s="745"/>
      <c r="P300" s="745"/>
      <c r="Q300" s="745"/>
      <c r="R300" s="745"/>
      <c r="S300" s="745"/>
      <c r="T300" s="745"/>
      <c r="U300" s="745"/>
      <c r="V300" s="745"/>
      <c r="W300" s="745"/>
      <c r="X300" s="745"/>
      <c r="Y300" s="745"/>
      <c r="Z300" s="745"/>
      <c r="AA300" s="745"/>
      <c r="AB300" s="745"/>
      <c r="AC300" s="745"/>
      <c r="AD300" s="745"/>
      <c r="AE300" s="745"/>
      <c r="AF300" s="745"/>
      <c r="AG300" s="745"/>
      <c r="AH300" s="745"/>
      <c r="AI300" s="745"/>
      <c r="AJ300" s="745"/>
      <c r="AK300" s="745"/>
      <c r="AL300" s="745"/>
      <c r="AM300" s="745"/>
      <c r="AN300" s="745"/>
      <c r="AO300" s="745"/>
      <c r="AP300" s="745"/>
      <c r="AQ300" s="745"/>
      <c r="AR300" s="745"/>
      <c r="AS300" s="745"/>
      <c r="AT300" s="745"/>
      <c r="AU300" s="745"/>
      <c r="AV300" s="745"/>
      <c r="AW300" s="745"/>
      <c r="AX300" s="745"/>
    </row>
    <row r="301" spans="10:50" ht="12.75">
      <c r="J301" s="745"/>
      <c r="K301" s="745"/>
      <c r="L301" s="745"/>
      <c r="M301" s="745"/>
      <c r="N301" s="745"/>
      <c r="O301" s="745"/>
      <c r="P301" s="745"/>
      <c r="Q301" s="745"/>
      <c r="R301" s="745"/>
      <c r="S301" s="745"/>
      <c r="T301" s="745"/>
      <c r="U301" s="745"/>
      <c r="V301" s="745"/>
      <c r="W301" s="745"/>
      <c r="X301" s="745"/>
      <c r="Y301" s="745"/>
      <c r="Z301" s="745"/>
      <c r="AA301" s="745"/>
      <c r="AB301" s="745"/>
      <c r="AC301" s="745"/>
      <c r="AD301" s="745"/>
      <c r="AE301" s="745"/>
      <c r="AF301" s="745"/>
      <c r="AG301" s="745"/>
      <c r="AH301" s="745"/>
      <c r="AI301" s="745"/>
      <c r="AJ301" s="745"/>
      <c r="AK301" s="745"/>
      <c r="AL301" s="745"/>
      <c r="AM301" s="745"/>
      <c r="AN301" s="745"/>
      <c r="AO301" s="745"/>
      <c r="AP301" s="745"/>
      <c r="AQ301" s="745"/>
      <c r="AR301" s="745"/>
      <c r="AS301" s="745"/>
      <c r="AT301" s="745"/>
      <c r="AU301" s="745"/>
      <c r="AV301" s="745"/>
      <c r="AW301" s="745"/>
      <c r="AX301" s="745"/>
    </row>
    <row r="302" spans="10:50" ht="12.75">
      <c r="J302" s="745"/>
      <c r="K302" s="745"/>
      <c r="L302" s="745"/>
      <c r="M302" s="745"/>
      <c r="N302" s="745"/>
      <c r="O302" s="745"/>
      <c r="P302" s="745"/>
      <c r="Q302" s="745"/>
      <c r="R302" s="745"/>
      <c r="S302" s="745"/>
      <c r="T302" s="745"/>
      <c r="U302" s="745"/>
      <c r="V302" s="745"/>
      <c r="W302" s="745"/>
      <c r="X302" s="745"/>
      <c r="Y302" s="745"/>
      <c r="Z302" s="745"/>
      <c r="AA302" s="745"/>
      <c r="AB302" s="745"/>
      <c r="AC302" s="745"/>
      <c r="AD302" s="745"/>
      <c r="AE302" s="745"/>
      <c r="AF302" s="745"/>
      <c r="AG302" s="745"/>
      <c r="AH302" s="745"/>
      <c r="AI302" s="745"/>
      <c r="AJ302" s="745"/>
      <c r="AK302" s="745"/>
      <c r="AL302" s="745"/>
      <c r="AM302" s="745"/>
      <c r="AN302" s="745"/>
      <c r="AO302" s="745"/>
      <c r="AP302" s="745"/>
      <c r="AQ302" s="745"/>
      <c r="AR302" s="745"/>
      <c r="AS302" s="745"/>
      <c r="AT302" s="745"/>
      <c r="AU302" s="745"/>
      <c r="AV302" s="745"/>
      <c r="AW302" s="745"/>
      <c r="AX302" s="745"/>
    </row>
    <row r="303" spans="10:50" ht="12.75">
      <c r="J303" s="745"/>
      <c r="K303" s="745"/>
      <c r="L303" s="745"/>
      <c r="M303" s="745"/>
      <c r="N303" s="745"/>
      <c r="O303" s="745"/>
      <c r="P303" s="745"/>
      <c r="Q303" s="745"/>
      <c r="R303" s="745"/>
      <c r="S303" s="745"/>
      <c r="T303" s="745"/>
      <c r="U303" s="745"/>
      <c r="V303" s="745"/>
      <c r="W303" s="745"/>
      <c r="X303" s="745"/>
      <c r="Y303" s="745"/>
      <c r="Z303" s="745"/>
      <c r="AA303" s="745"/>
      <c r="AB303" s="745"/>
      <c r="AC303" s="745"/>
      <c r="AD303" s="745"/>
      <c r="AE303" s="745"/>
      <c r="AF303" s="745"/>
      <c r="AG303" s="745"/>
      <c r="AH303" s="745"/>
      <c r="AI303" s="745"/>
      <c r="AJ303" s="745"/>
      <c r="AK303" s="745"/>
      <c r="AL303" s="745"/>
      <c r="AM303" s="745"/>
      <c r="AN303" s="745"/>
      <c r="AO303" s="745"/>
      <c r="AP303" s="745"/>
      <c r="AQ303" s="745"/>
      <c r="AR303" s="745"/>
      <c r="AS303" s="745"/>
      <c r="AT303" s="745"/>
      <c r="AU303" s="745"/>
      <c r="AV303" s="745"/>
      <c r="AW303" s="745"/>
      <c r="AX303" s="745"/>
    </row>
    <row r="304" spans="10:50" ht="12.75">
      <c r="J304" s="745"/>
      <c r="K304" s="745"/>
      <c r="L304" s="745"/>
      <c r="M304" s="745"/>
      <c r="N304" s="745"/>
      <c r="O304" s="745"/>
      <c r="P304" s="745"/>
      <c r="Q304" s="745"/>
      <c r="R304" s="745"/>
      <c r="S304" s="745"/>
      <c r="T304" s="745"/>
      <c r="U304" s="745"/>
      <c r="V304" s="745"/>
      <c r="W304" s="745"/>
      <c r="X304" s="745"/>
      <c r="Y304" s="745"/>
      <c r="Z304" s="745"/>
      <c r="AA304" s="745"/>
      <c r="AB304" s="745"/>
      <c r="AC304" s="745"/>
      <c r="AD304" s="745"/>
      <c r="AE304" s="745"/>
      <c r="AF304" s="745"/>
      <c r="AG304" s="745"/>
      <c r="AH304" s="745"/>
      <c r="AI304" s="745"/>
      <c r="AJ304" s="745"/>
      <c r="AK304" s="745"/>
      <c r="AL304" s="745"/>
      <c r="AM304" s="745"/>
      <c r="AN304" s="745"/>
      <c r="AO304" s="745"/>
      <c r="AP304" s="745"/>
      <c r="AQ304" s="745"/>
      <c r="AR304" s="745"/>
      <c r="AS304" s="745"/>
      <c r="AT304" s="745"/>
      <c r="AU304" s="745"/>
      <c r="AV304" s="745"/>
      <c r="AW304" s="745"/>
      <c r="AX304" s="745"/>
    </row>
    <row r="305" spans="10:50" ht="12.75">
      <c r="J305" s="745"/>
      <c r="K305" s="745"/>
      <c r="L305" s="745"/>
      <c r="M305" s="745"/>
      <c r="N305" s="745"/>
      <c r="O305" s="745"/>
      <c r="P305" s="745"/>
      <c r="Q305" s="745"/>
      <c r="R305" s="745"/>
      <c r="S305" s="745"/>
      <c r="T305" s="745"/>
      <c r="U305" s="745"/>
      <c r="V305" s="745"/>
      <c r="W305" s="745"/>
      <c r="X305" s="745"/>
      <c r="Y305" s="745"/>
      <c r="Z305" s="745"/>
      <c r="AA305" s="745"/>
      <c r="AB305" s="745"/>
      <c r="AC305" s="745"/>
      <c r="AD305" s="745"/>
      <c r="AE305" s="745"/>
      <c r="AF305" s="745"/>
      <c r="AG305" s="745"/>
      <c r="AH305" s="745"/>
      <c r="AI305" s="745"/>
      <c r="AJ305" s="745"/>
      <c r="AK305" s="745"/>
      <c r="AL305" s="745"/>
      <c r="AM305" s="745"/>
      <c r="AN305" s="745"/>
      <c r="AO305" s="745"/>
      <c r="AP305" s="745"/>
      <c r="AQ305" s="745"/>
      <c r="AR305" s="745"/>
      <c r="AS305" s="745"/>
      <c r="AT305" s="745"/>
      <c r="AU305" s="745"/>
      <c r="AV305" s="745"/>
      <c r="AW305" s="745"/>
      <c r="AX305" s="745"/>
    </row>
    <row r="306" spans="10:50" ht="12.75">
      <c r="J306" s="745"/>
      <c r="K306" s="745"/>
      <c r="L306" s="745"/>
      <c r="M306" s="745"/>
      <c r="N306" s="745"/>
      <c r="O306" s="745"/>
      <c r="P306" s="745"/>
      <c r="Q306" s="745"/>
      <c r="R306" s="745"/>
      <c r="S306" s="745"/>
      <c r="T306" s="745"/>
      <c r="U306" s="745"/>
      <c r="V306" s="745"/>
      <c r="W306" s="745"/>
      <c r="X306" s="745"/>
      <c r="Y306" s="745"/>
      <c r="Z306" s="745"/>
      <c r="AA306" s="745"/>
      <c r="AB306" s="745"/>
      <c r="AC306" s="745"/>
      <c r="AD306" s="745"/>
      <c r="AE306" s="745"/>
      <c r="AF306" s="745"/>
      <c r="AG306" s="745"/>
      <c r="AH306" s="745"/>
      <c r="AI306" s="745"/>
      <c r="AJ306" s="745"/>
      <c r="AK306" s="745"/>
      <c r="AL306" s="745"/>
      <c r="AM306" s="745"/>
      <c r="AN306" s="745"/>
      <c r="AO306" s="745"/>
      <c r="AP306" s="745"/>
      <c r="AQ306" s="745"/>
      <c r="AR306" s="745"/>
      <c r="AS306" s="745"/>
      <c r="AT306" s="745"/>
      <c r="AU306" s="745"/>
      <c r="AV306" s="745"/>
      <c r="AW306" s="745"/>
      <c r="AX306" s="745"/>
    </row>
    <row r="307" spans="10:50" ht="12.75">
      <c r="J307" s="745"/>
      <c r="K307" s="745"/>
      <c r="L307" s="745"/>
      <c r="M307" s="745"/>
      <c r="N307" s="745"/>
      <c r="O307" s="745"/>
      <c r="P307" s="745"/>
      <c r="Q307" s="745"/>
      <c r="R307" s="745"/>
      <c r="S307" s="745"/>
      <c r="T307" s="745"/>
      <c r="U307" s="745"/>
      <c r="V307" s="745"/>
      <c r="W307" s="745"/>
      <c r="X307" s="745"/>
      <c r="Y307" s="745"/>
      <c r="Z307" s="745"/>
      <c r="AA307" s="745"/>
      <c r="AB307" s="745"/>
      <c r="AC307" s="745"/>
      <c r="AD307" s="745"/>
      <c r="AE307" s="745"/>
      <c r="AF307" s="745"/>
      <c r="AG307" s="745"/>
      <c r="AH307" s="745"/>
      <c r="AI307" s="745"/>
      <c r="AJ307" s="745"/>
      <c r="AK307" s="745"/>
      <c r="AL307" s="745"/>
      <c r="AM307" s="745"/>
      <c r="AN307" s="745"/>
      <c r="AO307" s="745"/>
      <c r="AP307" s="745"/>
      <c r="AQ307" s="745"/>
      <c r="AR307" s="745"/>
      <c r="AS307" s="745"/>
      <c r="AT307" s="745"/>
      <c r="AU307" s="745"/>
      <c r="AV307" s="745"/>
      <c r="AW307" s="745"/>
      <c r="AX307" s="745"/>
    </row>
    <row r="308" spans="10:50" ht="12.75">
      <c r="J308" s="745"/>
      <c r="K308" s="745"/>
      <c r="L308" s="745"/>
      <c r="M308" s="745"/>
      <c r="N308" s="745"/>
      <c r="O308" s="745"/>
      <c r="P308" s="745"/>
      <c r="Q308" s="745"/>
      <c r="R308" s="745"/>
      <c r="S308" s="745"/>
      <c r="T308" s="745"/>
      <c r="U308" s="745"/>
      <c r="V308" s="745"/>
      <c r="W308" s="745"/>
      <c r="X308" s="745"/>
      <c r="Y308" s="745"/>
      <c r="Z308" s="745"/>
      <c r="AA308" s="745"/>
      <c r="AB308" s="745"/>
      <c r="AC308" s="745"/>
      <c r="AD308" s="745"/>
      <c r="AE308" s="745"/>
      <c r="AF308" s="745"/>
      <c r="AG308" s="745"/>
      <c r="AH308" s="745"/>
      <c r="AI308" s="745"/>
      <c r="AJ308" s="745"/>
      <c r="AK308" s="745"/>
      <c r="AL308" s="745"/>
      <c r="AM308" s="745"/>
      <c r="AN308" s="745"/>
      <c r="AO308" s="745"/>
      <c r="AP308" s="745"/>
      <c r="AQ308" s="745"/>
      <c r="AR308" s="745"/>
      <c r="AS308" s="745"/>
      <c r="AT308" s="745"/>
      <c r="AU308" s="745"/>
      <c r="AV308" s="745"/>
      <c r="AW308" s="745"/>
      <c r="AX308" s="745"/>
    </row>
    <row r="309" spans="10:50" ht="12.75">
      <c r="J309" s="745"/>
      <c r="K309" s="745"/>
      <c r="L309" s="745"/>
      <c r="M309" s="745"/>
      <c r="N309" s="745"/>
      <c r="O309" s="745"/>
      <c r="P309" s="745"/>
      <c r="Q309" s="745"/>
      <c r="R309" s="745"/>
      <c r="S309" s="745"/>
      <c r="T309" s="745"/>
      <c r="U309" s="745"/>
      <c r="V309" s="745"/>
      <c r="W309" s="745"/>
      <c r="X309" s="745"/>
      <c r="Y309" s="745"/>
      <c r="Z309" s="745"/>
      <c r="AA309" s="745"/>
      <c r="AB309" s="745"/>
      <c r="AC309" s="745"/>
      <c r="AD309" s="745"/>
      <c r="AE309" s="745"/>
      <c r="AF309" s="745"/>
      <c r="AG309" s="745"/>
      <c r="AH309" s="745"/>
      <c r="AI309" s="745"/>
      <c r="AJ309" s="745"/>
      <c r="AK309" s="745"/>
      <c r="AL309" s="745"/>
      <c r="AM309" s="745"/>
      <c r="AN309" s="745"/>
      <c r="AO309" s="745"/>
      <c r="AP309" s="745"/>
      <c r="AQ309" s="745"/>
      <c r="AR309" s="745"/>
      <c r="AS309" s="745"/>
      <c r="AT309" s="745"/>
      <c r="AU309" s="745"/>
      <c r="AV309" s="745"/>
      <c r="AW309" s="745"/>
      <c r="AX309" s="745"/>
    </row>
    <row r="310" spans="10:50" ht="12.75">
      <c r="J310" s="745"/>
      <c r="K310" s="745"/>
      <c r="L310" s="745"/>
      <c r="M310" s="745"/>
      <c r="N310" s="745"/>
      <c r="O310" s="745"/>
      <c r="P310" s="745"/>
      <c r="Q310" s="745"/>
      <c r="R310" s="745"/>
      <c r="S310" s="745"/>
      <c r="T310" s="745"/>
      <c r="U310" s="745"/>
      <c r="V310" s="745"/>
      <c r="W310" s="745"/>
      <c r="X310" s="745"/>
      <c r="Y310" s="745"/>
      <c r="Z310" s="745"/>
      <c r="AA310" s="745"/>
      <c r="AB310" s="745"/>
      <c r="AC310" s="745"/>
      <c r="AD310" s="745"/>
      <c r="AE310" s="745"/>
      <c r="AF310" s="745"/>
      <c r="AG310" s="745"/>
      <c r="AH310" s="745"/>
      <c r="AI310" s="745"/>
      <c r="AJ310" s="745"/>
      <c r="AK310" s="745"/>
      <c r="AL310" s="745"/>
      <c r="AM310" s="745"/>
      <c r="AN310" s="745"/>
      <c r="AO310" s="745"/>
      <c r="AP310" s="745"/>
      <c r="AQ310" s="745"/>
      <c r="AR310" s="745"/>
      <c r="AS310" s="745"/>
      <c r="AT310" s="745"/>
      <c r="AU310" s="745"/>
      <c r="AV310" s="745"/>
      <c r="AW310" s="745"/>
      <c r="AX310" s="745"/>
    </row>
    <row r="311" spans="10:50" ht="12.75">
      <c r="J311" s="745"/>
      <c r="K311" s="745"/>
      <c r="L311" s="745"/>
      <c r="M311" s="745"/>
      <c r="N311" s="745"/>
      <c r="O311" s="745"/>
      <c r="P311" s="745"/>
      <c r="Q311" s="745"/>
      <c r="R311" s="745"/>
      <c r="S311" s="745"/>
      <c r="T311" s="745"/>
      <c r="U311" s="745"/>
      <c r="V311" s="745"/>
      <c r="W311" s="745"/>
      <c r="X311" s="745"/>
      <c r="Y311" s="745"/>
      <c r="Z311" s="745"/>
      <c r="AA311" s="745"/>
      <c r="AB311" s="745"/>
      <c r="AC311" s="745"/>
      <c r="AD311" s="745"/>
      <c r="AE311" s="745"/>
      <c r="AF311" s="745"/>
      <c r="AG311" s="745"/>
      <c r="AH311" s="745"/>
      <c r="AI311" s="745"/>
      <c r="AJ311" s="745"/>
      <c r="AK311" s="745"/>
      <c r="AL311" s="745"/>
      <c r="AM311" s="745"/>
      <c r="AN311" s="745"/>
      <c r="AO311" s="745"/>
      <c r="AP311" s="745"/>
      <c r="AQ311" s="745"/>
      <c r="AR311" s="745"/>
      <c r="AS311" s="745"/>
      <c r="AT311" s="745"/>
      <c r="AU311" s="745"/>
      <c r="AV311" s="745"/>
      <c r="AW311" s="745"/>
      <c r="AX311" s="745"/>
    </row>
    <row r="312" spans="10:50" ht="12.75">
      <c r="J312" s="745"/>
      <c r="K312" s="745"/>
      <c r="L312" s="745"/>
      <c r="M312" s="745"/>
      <c r="N312" s="745"/>
      <c r="O312" s="745"/>
      <c r="P312" s="745"/>
      <c r="Q312" s="745"/>
      <c r="R312" s="745"/>
      <c r="S312" s="745"/>
      <c r="T312" s="745"/>
      <c r="U312" s="745"/>
      <c r="V312" s="745"/>
      <c r="W312" s="745"/>
      <c r="X312" s="745"/>
      <c r="Y312" s="745"/>
      <c r="Z312" s="745"/>
      <c r="AA312" s="745"/>
      <c r="AB312" s="745"/>
      <c r="AC312" s="745"/>
      <c r="AD312" s="745"/>
      <c r="AE312" s="745"/>
      <c r="AF312" s="745"/>
      <c r="AG312" s="745"/>
      <c r="AH312" s="745"/>
      <c r="AI312" s="745"/>
      <c r="AJ312" s="745"/>
      <c r="AK312" s="745"/>
      <c r="AL312" s="745"/>
      <c r="AM312" s="745"/>
      <c r="AN312" s="745"/>
      <c r="AO312" s="745"/>
      <c r="AP312" s="745"/>
      <c r="AQ312" s="745"/>
      <c r="AR312" s="745"/>
      <c r="AS312" s="745"/>
      <c r="AT312" s="745"/>
      <c r="AU312" s="745"/>
      <c r="AV312" s="745"/>
      <c r="AW312" s="745"/>
      <c r="AX312" s="745"/>
    </row>
    <row r="313" spans="10:50" ht="12.75">
      <c r="J313" s="745"/>
      <c r="K313" s="745"/>
      <c r="L313" s="745"/>
      <c r="M313" s="745"/>
      <c r="N313" s="745"/>
      <c r="O313" s="745"/>
      <c r="P313" s="745"/>
      <c r="Q313" s="745"/>
      <c r="R313" s="745"/>
      <c r="S313" s="745"/>
      <c r="T313" s="745"/>
      <c r="U313" s="745"/>
      <c r="V313" s="745"/>
      <c r="W313" s="745"/>
      <c r="X313" s="745"/>
      <c r="Y313" s="745"/>
      <c r="Z313" s="745"/>
      <c r="AA313" s="745"/>
      <c r="AB313" s="745"/>
      <c r="AC313" s="745"/>
      <c r="AD313" s="745"/>
      <c r="AE313" s="745"/>
      <c r="AF313" s="745"/>
      <c r="AG313" s="745"/>
      <c r="AH313" s="745"/>
      <c r="AI313" s="745"/>
      <c r="AJ313" s="745"/>
      <c r="AK313" s="745"/>
      <c r="AL313" s="745"/>
      <c r="AM313" s="745"/>
      <c r="AN313" s="745"/>
      <c r="AO313" s="745"/>
      <c r="AP313" s="745"/>
      <c r="AQ313" s="745"/>
      <c r="AR313" s="745"/>
      <c r="AS313" s="745"/>
      <c r="AT313" s="745"/>
      <c r="AU313" s="745"/>
      <c r="AV313" s="745"/>
      <c r="AW313" s="745"/>
      <c r="AX313" s="745"/>
    </row>
    <row r="314" spans="10:50" ht="12.75">
      <c r="J314" s="745"/>
      <c r="K314" s="745"/>
      <c r="L314" s="745"/>
      <c r="M314" s="745"/>
      <c r="N314" s="745"/>
      <c r="O314" s="745"/>
      <c r="P314" s="745"/>
      <c r="Q314" s="745"/>
      <c r="R314" s="745"/>
      <c r="S314" s="745"/>
      <c r="T314" s="745"/>
      <c r="U314" s="745"/>
      <c r="V314" s="745"/>
      <c r="W314" s="745"/>
      <c r="X314" s="745"/>
      <c r="Y314" s="745"/>
      <c r="Z314" s="745"/>
      <c r="AA314" s="745"/>
      <c r="AB314" s="745"/>
      <c r="AC314" s="745"/>
      <c r="AD314" s="745"/>
      <c r="AE314" s="745"/>
      <c r="AF314" s="745"/>
      <c r="AG314" s="745"/>
      <c r="AH314" s="745"/>
      <c r="AI314" s="745"/>
      <c r="AJ314" s="745"/>
      <c r="AK314" s="745"/>
      <c r="AL314" s="745"/>
      <c r="AM314" s="745"/>
      <c r="AN314" s="745"/>
      <c r="AO314" s="745"/>
      <c r="AP314" s="745"/>
      <c r="AQ314" s="745"/>
      <c r="AR314" s="745"/>
      <c r="AS314" s="745"/>
      <c r="AT314" s="745"/>
      <c r="AU314" s="745"/>
      <c r="AV314" s="745"/>
      <c r="AW314" s="745"/>
      <c r="AX314" s="745"/>
    </row>
    <row r="315" spans="10:50" ht="12.75">
      <c r="J315" s="745"/>
      <c r="K315" s="745"/>
      <c r="L315" s="745"/>
      <c r="M315" s="745"/>
      <c r="N315" s="745"/>
      <c r="O315" s="745"/>
      <c r="P315" s="745"/>
      <c r="Q315" s="745"/>
      <c r="R315" s="745"/>
      <c r="S315" s="745"/>
      <c r="T315" s="745"/>
      <c r="U315" s="745"/>
      <c r="V315" s="745"/>
      <c r="W315" s="745"/>
      <c r="X315" s="745"/>
      <c r="Y315" s="745"/>
      <c r="Z315" s="745"/>
      <c r="AA315" s="745"/>
      <c r="AB315" s="745"/>
      <c r="AC315" s="745"/>
      <c r="AD315" s="745"/>
      <c r="AE315" s="745"/>
      <c r="AF315" s="745"/>
      <c r="AG315" s="745"/>
      <c r="AH315" s="745"/>
      <c r="AI315" s="745"/>
      <c r="AJ315" s="745"/>
      <c r="AK315" s="745"/>
      <c r="AL315" s="745"/>
      <c r="AM315" s="745"/>
      <c r="AN315" s="745"/>
      <c r="AO315" s="745"/>
      <c r="AP315" s="745"/>
      <c r="AQ315" s="745"/>
      <c r="AR315" s="745"/>
      <c r="AS315" s="745"/>
      <c r="AT315" s="745"/>
      <c r="AU315" s="745"/>
      <c r="AV315" s="745"/>
      <c r="AW315" s="745"/>
      <c r="AX315" s="745"/>
    </row>
    <row r="316" spans="10:50" ht="12.75">
      <c r="J316" s="745"/>
      <c r="K316" s="745"/>
      <c r="L316" s="745"/>
      <c r="M316" s="745"/>
      <c r="N316" s="745"/>
      <c r="O316" s="745"/>
      <c r="P316" s="745"/>
      <c r="Q316" s="745"/>
      <c r="R316" s="745"/>
      <c r="S316" s="745"/>
      <c r="T316" s="745"/>
      <c r="U316" s="745"/>
      <c r="V316" s="745"/>
      <c r="W316" s="745"/>
      <c r="X316" s="745"/>
      <c r="Y316" s="745"/>
      <c r="Z316" s="745"/>
      <c r="AA316" s="745"/>
      <c r="AB316" s="745"/>
      <c r="AC316" s="745"/>
      <c r="AD316" s="745"/>
      <c r="AE316" s="745"/>
      <c r="AF316" s="745"/>
      <c r="AG316" s="745"/>
      <c r="AH316" s="745"/>
      <c r="AI316" s="745"/>
      <c r="AJ316" s="745"/>
      <c r="AK316" s="745"/>
      <c r="AL316" s="745"/>
      <c r="AM316" s="745"/>
      <c r="AN316" s="745"/>
      <c r="AO316" s="745"/>
      <c r="AP316" s="745"/>
      <c r="AQ316" s="745"/>
      <c r="AR316" s="745"/>
      <c r="AS316" s="745"/>
      <c r="AT316" s="745"/>
      <c r="AU316" s="745"/>
      <c r="AV316" s="745"/>
      <c r="AW316" s="745"/>
      <c r="AX316" s="745"/>
    </row>
    <row r="317" spans="10:50" ht="12.75">
      <c r="J317" s="745"/>
      <c r="K317" s="745"/>
      <c r="L317" s="745"/>
      <c r="M317" s="745"/>
      <c r="N317" s="745"/>
      <c r="O317" s="745"/>
      <c r="P317" s="745"/>
      <c r="Q317" s="745"/>
      <c r="R317" s="745"/>
      <c r="S317" s="745"/>
      <c r="T317" s="745"/>
      <c r="U317" s="745"/>
      <c r="V317" s="745"/>
      <c r="W317" s="745"/>
      <c r="X317" s="745"/>
      <c r="Y317" s="745"/>
      <c r="Z317" s="745"/>
      <c r="AA317" s="745"/>
      <c r="AB317" s="745"/>
      <c r="AC317" s="745"/>
      <c r="AD317" s="745"/>
      <c r="AE317" s="745"/>
      <c r="AF317" s="745"/>
      <c r="AG317" s="745"/>
      <c r="AH317" s="745"/>
      <c r="AI317" s="745"/>
      <c r="AJ317" s="745"/>
      <c r="AK317" s="745"/>
      <c r="AL317" s="745"/>
      <c r="AM317" s="745"/>
      <c r="AN317" s="745"/>
      <c r="AO317" s="745"/>
      <c r="AP317" s="745"/>
      <c r="AQ317" s="745"/>
      <c r="AR317" s="745"/>
      <c r="AS317" s="745"/>
      <c r="AT317" s="745"/>
      <c r="AU317" s="745"/>
      <c r="AV317" s="745"/>
      <c r="AW317" s="745"/>
      <c r="AX317" s="745"/>
    </row>
    <row r="318" spans="10:50" ht="12.75">
      <c r="J318" s="745"/>
      <c r="K318" s="745"/>
      <c r="L318" s="745"/>
      <c r="M318" s="745"/>
      <c r="N318" s="745"/>
      <c r="O318" s="745"/>
      <c r="P318" s="745"/>
      <c r="Q318" s="745"/>
      <c r="R318" s="745"/>
      <c r="S318" s="745"/>
      <c r="T318" s="745"/>
      <c r="U318" s="745"/>
      <c r="V318" s="745"/>
      <c r="W318" s="745"/>
      <c r="X318" s="745"/>
      <c r="Y318" s="745"/>
      <c r="Z318" s="745"/>
      <c r="AA318" s="745"/>
      <c r="AB318" s="745"/>
      <c r="AC318" s="745"/>
      <c r="AD318" s="745"/>
      <c r="AE318" s="745"/>
      <c r="AF318" s="745"/>
      <c r="AG318" s="745"/>
      <c r="AH318" s="745"/>
      <c r="AI318" s="745"/>
      <c r="AJ318" s="745"/>
      <c r="AK318" s="745"/>
      <c r="AL318" s="745"/>
      <c r="AM318" s="745"/>
      <c r="AN318" s="745"/>
      <c r="AO318" s="745"/>
      <c r="AP318" s="745"/>
      <c r="AQ318" s="745"/>
      <c r="AR318" s="745"/>
      <c r="AS318" s="745"/>
      <c r="AT318" s="745"/>
      <c r="AU318" s="745"/>
      <c r="AV318" s="745"/>
      <c r="AW318" s="745"/>
      <c r="AX318" s="745"/>
    </row>
    <row r="319" spans="10:50" ht="12.75">
      <c r="J319" s="745"/>
      <c r="K319" s="745"/>
      <c r="L319" s="745"/>
      <c r="M319" s="745"/>
      <c r="N319" s="745"/>
      <c r="O319" s="745"/>
      <c r="P319" s="745"/>
      <c r="Q319" s="745"/>
      <c r="R319" s="745"/>
      <c r="S319" s="745"/>
      <c r="T319" s="745"/>
      <c r="U319" s="745"/>
      <c r="V319" s="745"/>
      <c r="W319" s="745"/>
      <c r="X319" s="745"/>
      <c r="Y319" s="745"/>
      <c r="Z319" s="745"/>
      <c r="AA319" s="745"/>
      <c r="AB319" s="745"/>
      <c r="AC319" s="745"/>
      <c r="AD319" s="745"/>
      <c r="AE319" s="745"/>
      <c r="AF319" s="745"/>
      <c r="AG319" s="745"/>
      <c r="AH319" s="745"/>
      <c r="AI319" s="745"/>
      <c r="AJ319" s="745"/>
      <c r="AK319" s="745"/>
      <c r="AL319" s="745"/>
      <c r="AM319" s="745"/>
      <c r="AN319" s="745"/>
      <c r="AO319" s="745"/>
      <c r="AP319" s="745"/>
      <c r="AQ319" s="745"/>
      <c r="AR319" s="745"/>
      <c r="AS319" s="745"/>
      <c r="AT319" s="745"/>
      <c r="AU319" s="745"/>
      <c r="AV319" s="745"/>
      <c r="AW319" s="745"/>
      <c r="AX319" s="745"/>
    </row>
    <row r="320" spans="10:50" ht="12.75">
      <c r="J320" s="745"/>
      <c r="K320" s="745"/>
      <c r="L320" s="745"/>
      <c r="M320" s="745"/>
      <c r="N320" s="745"/>
      <c r="O320" s="745"/>
      <c r="P320" s="745"/>
      <c r="Q320" s="745"/>
      <c r="R320" s="745"/>
      <c r="S320" s="745"/>
      <c r="T320" s="745"/>
      <c r="U320" s="745"/>
      <c r="V320" s="745"/>
      <c r="W320" s="745"/>
      <c r="X320" s="745"/>
      <c r="Y320" s="745"/>
      <c r="Z320" s="745"/>
      <c r="AA320" s="745"/>
      <c r="AB320" s="745"/>
      <c r="AC320" s="745"/>
      <c r="AD320" s="745"/>
      <c r="AE320" s="745"/>
      <c r="AF320" s="745"/>
      <c r="AG320" s="745"/>
      <c r="AH320" s="745"/>
      <c r="AI320" s="745"/>
      <c r="AJ320" s="745"/>
      <c r="AK320" s="745"/>
      <c r="AL320" s="745"/>
      <c r="AM320" s="745"/>
      <c r="AN320" s="745"/>
      <c r="AO320" s="745"/>
      <c r="AP320" s="745"/>
      <c r="AQ320" s="745"/>
      <c r="AR320" s="745"/>
      <c r="AS320" s="745"/>
      <c r="AT320" s="745"/>
      <c r="AU320" s="745"/>
      <c r="AV320" s="745"/>
      <c r="AW320" s="745"/>
      <c r="AX320" s="745"/>
    </row>
    <row r="321" spans="10:50" ht="12.75">
      <c r="J321" s="745"/>
      <c r="K321" s="745"/>
      <c r="L321" s="745"/>
      <c r="M321" s="745"/>
      <c r="N321" s="745"/>
      <c r="O321" s="745"/>
      <c r="P321" s="745"/>
      <c r="Q321" s="745"/>
      <c r="R321" s="745"/>
      <c r="S321" s="745"/>
      <c r="T321" s="745"/>
      <c r="U321" s="745"/>
      <c r="V321" s="745"/>
      <c r="W321" s="745"/>
      <c r="X321" s="745"/>
      <c r="Y321" s="745"/>
      <c r="Z321" s="745"/>
      <c r="AA321" s="745"/>
      <c r="AB321" s="745"/>
      <c r="AC321" s="745"/>
      <c r="AD321" s="745"/>
      <c r="AE321" s="745"/>
      <c r="AF321" s="745"/>
      <c r="AG321" s="745"/>
      <c r="AH321" s="745"/>
      <c r="AI321" s="745"/>
      <c r="AJ321" s="745"/>
      <c r="AK321" s="745"/>
      <c r="AL321" s="745"/>
      <c r="AM321" s="745"/>
      <c r="AN321" s="745"/>
      <c r="AO321" s="745"/>
      <c r="AP321" s="745"/>
      <c r="AQ321" s="745"/>
      <c r="AR321" s="745"/>
      <c r="AS321" s="745"/>
      <c r="AT321" s="745"/>
      <c r="AU321" s="745"/>
      <c r="AV321" s="745"/>
      <c r="AW321" s="745"/>
      <c r="AX321" s="745"/>
    </row>
    <row r="322" spans="10:50" ht="12.75">
      <c r="J322" s="745"/>
      <c r="K322" s="745"/>
      <c r="L322" s="745"/>
      <c r="M322" s="745"/>
      <c r="N322" s="745"/>
      <c r="O322" s="745"/>
      <c r="P322" s="745"/>
      <c r="Q322" s="745"/>
      <c r="R322" s="745"/>
      <c r="S322" s="745"/>
      <c r="T322" s="745"/>
      <c r="U322" s="745"/>
      <c r="V322" s="745"/>
      <c r="W322" s="745"/>
      <c r="X322" s="745"/>
      <c r="Y322" s="745"/>
      <c r="Z322" s="745"/>
      <c r="AA322" s="745"/>
      <c r="AB322" s="745"/>
      <c r="AC322" s="745"/>
      <c r="AD322" s="745"/>
      <c r="AE322" s="745"/>
      <c r="AF322" s="745"/>
      <c r="AG322" s="745"/>
      <c r="AH322" s="745"/>
      <c r="AI322" s="745"/>
      <c r="AJ322" s="745"/>
      <c r="AK322" s="745"/>
      <c r="AL322" s="745"/>
      <c r="AM322" s="745"/>
      <c r="AN322" s="745"/>
      <c r="AO322" s="745"/>
      <c r="AP322" s="745"/>
      <c r="AQ322" s="745"/>
      <c r="AR322" s="745"/>
      <c r="AS322" s="745"/>
      <c r="AT322" s="745"/>
      <c r="AU322" s="745"/>
      <c r="AV322" s="745"/>
      <c r="AW322" s="745"/>
      <c r="AX322" s="745"/>
    </row>
    <row r="323" spans="10:50" ht="12.75">
      <c r="J323" s="745"/>
      <c r="K323" s="745"/>
      <c r="L323" s="745"/>
      <c r="M323" s="745"/>
      <c r="N323" s="745"/>
      <c r="O323" s="745"/>
      <c r="P323" s="745"/>
      <c r="Q323" s="745"/>
      <c r="R323" s="745"/>
      <c r="S323" s="745"/>
      <c r="T323" s="745"/>
      <c r="U323" s="745"/>
      <c r="V323" s="745"/>
      <c r="W323" s="745"/>
      <c r="X323" s="745"/>
      <c r="Y323" s="745"/>
      <c r="Z323" s="745"/>
      <c r="AA323" s="745"/>
      <c r="AB323" s="745"/>
      <c r="AC323" s="745"/>
      <c r="AD323" s="745"/>
      <c r="AE323" s="745"/>
      <c r="AF323" s="745"/>
      <c r="AG323" s="745"/>
      <c r="AH323" s="745"/>
      <c r="AI323" s="745"/>
      <c r="AJ323" s="745"/>
      <c r="AK323" s="745"/>
      <c r="AL323" s="745"/>
      <c r="AM323" s="745"/>
      <c r="AN323" s="745"/>
      <c r="AO323" s="745"/>
      <c r="AP323" s="745"/>
      <c r="AQ323" s="745"/>
      <c r="AR323" s="745"/>
      <c r="AS323" s="745"/>
      <c r="AT323" s="745"/>
      <c r="AU323" s="745"/>
      <c r="AV323" s="745"/>
      <c r="AW323" s="745"/>
      <c r="AX323" s="745"/>
    </row>
    <row r="324" spans="10:50" ht="12.75">
      <c r="J324" s="745"/>
      <c r="K324" s="745"/>
      <c r="L324" s="745"/>
      <c r="M324" s="745"/>
      <c r="N324" s="745"/>
      <c r="O324" s="745"/>
      <c r="P324" s="745"/>
      <c r="Q324" s="745"/>
      <c r="R324" s="745"/>
      <c r="S324" s="745"/>
      <c r="T324" s="745"/>
      <c r="U324" s="745"/>
      <c r="V324" s="745"/>
      <c r="W324" s="745"/>
      <c r="X324" s="745"/>
      <c r="Y324" s="745"/>
      <c r="Z324" s="745"/>
      <c r="AA324" s="745"/>
      <c r="AB324" s="745"/>
      <c r="AC324" s="745"/>
      <c r="AD324" s="745"/>
      <c r="AE324" s="745"/>
      <c r="AF324" s="745"/>
      <c r="AG324" s="745"/>
      <c r="AH324" s="745"/>
      <c r="AI324" s="745"/>
      <c r="AJ324" s="745"/>
      <c r="AK324" s="745"/>
      <c r="AL324" s="745"/>
      <c r="AM324" s="745"/>
      <c r="AN324" s="745"/>
      <c r="AO324" s="745"/>
      <c r="AP324" s="745"/>
      <c r="AQ324" s="745"/>
      <c r="AR324" s="745"/>
      <c r="AS324" s="745"/>
      <c r="AT324" s="745"/>
      <c r="AU324" s="745"/>
      <c r="AV324" s="745"/>
      <c r="AW324" s="745"/>
      <c r="AX324" s="745"/>
    </row>
    <row r="325" spans="10:50" ht="12.75">
      <c r="J325" s="745"/>
      <c r="K325" s="745"/>
      <c r="L325" s="745"/>
      <c r="M325" s="745"/>
      <c r="N325" s="745"/>
      <c r="O325" s="745"/>
      <c r="P325" s="745"/>
      <c r="Q325" s="745"/>
      <c r="R325" s="745"/>
      <c r="S325" s="745"/>
      <c r="T325" s="745"/>
      <c r="U325" s="745"/>
      <c r="V325" s="745"/>
      <c r="W325" s="745"/>
      <c r="X325" s="745"/>
      <c r="Y325" s="745"/>
      <c r="Z325" s="745"/>
      <c r="AA325" s="745"/>
      <c r="AB325" s="745"/>
      <c r="AC325" s="745"/>
      <c r="AD325" s="745"/>
      <c r="AE325" s="745"/>
      <c r="AF325" s="745"/>
      <c r="AG325" s="745"/>
      <c r="AH325" s="745"/>
      <c r="AI325" s="745"/>
      <c r="AJ325" s="745"/>
      <c r="AK325" s="745"/>
      <c r="AL325" s="745"/>
      <c r="AM325" s="745"/>
      <c r="AN325" s="745"/>
      <c r="AO325" s="745"/>
      <c r="AP325" s="745"/>
      <c r="AQ325" s="745"/>
      <c r="AR325" s="745"/>
      <c r="AS325" s="745"/>
      <c r="AT325" s="745"/>
      <c r="AU325" s="745"/>
      <c r="AV325" s="745"/>
      <c r="AW325" s="745"/>
      <c r="AX325" s="745"/>
    </row>
    <row r="326" spans="10:50" ht="12.75">
      <c r="J326" s="745"/>
      <c r="K326" s="745"/>
      <c r="L326" s="745"/>
      <c r="M326" s="745"/>
      <c r="N326" s="745"/>
      <c r="O326" s="745"/>
      <c r="P326" s="745"/>
      <c r="Q326" s="745"/>
      <c r="R326" s="745"/>
      <c r="S326" s="745"/>
      <c r="T326" s="745"/>
      <c r="U326" s="745"/>
      <c r="V326" s="745"/>
      <c r="W326" s="745"/>
      <c r="X326" s="745"/>
      <c r="Y326" s="745"/>
      <c r="Z326" s="745"/>
      <c r="AA326" s="745"/>
      <c r="AB326" s="745"/>
      <c r="AC326" s="745"/>
      <c r="AD326" s="745"/>
      <c r="AE326" s="745"/>
      <c r="AF326" s="745"/>
      <c r="AG326" s="745"/>
      <c r="AH326" s="745"/>
      <c r="AI326" s="745"/>
      <c r="AJ326" s="745"/>
      <c r="AK326" s="745"/>
      <c r="AL326" s="745"/>
      <c r="AM326" s="745"/>
      <c r="AN326" s="745"/>
      <c r="AO326" s="745"/>
      <c r="AP326" s="745"/>
      <c r="AQ326" s="745"/>
      <c r="AR326" s="745"/>
      <c r="AS326" s="745"/>
      <c r="AT326" s="745"/>
      <c r="AU326" s="745"/>
      <c r="AV326" s="745"/>
      <c r="AW326" s="745"/>
      <c r="AX326" s="745"/>
    </row>
    <row r="327" spans="10:50" ht="12.75">
      <c r="J327" s="745"/>
      <c r="K327" s="745"/>
      <c r="L327" s="745"/>
      <c r="M327" s="745"/>
      <c r="N327" s="745"/>
      <c r="O327" s="745"/>
      <c r="P327" s="745"/>
      <c r="Q327" s="745"/>
      <c r="R327" s="745"/>
      <c r="S327" s="745"/>
      <c r="T327" s="745"/>
      <c r="U327" s="745"/>
      <c r="V327" s="745"/>
      <c r="W327" s="745"/>
      <c r="X327" s="745"/>
      <c r="Y327" s="745"/>
      <c r="Z327" s="745"/>
      <c r="AA327" s="745"/>
      <c r="AB327" s="745"/>
      <c r="AC327" s="745"/>
      <c r="AD327" s="745"/>
      <c r="AE327" s="745"/>
      <c r="AF327" s="745"/>
      <c r="AG327" s="745"/>
      <c r="AH327" s="745"/>
      <c r="AI327" s="745"/>
      <c r="AJ327" s="745"/>
      <c r="AK327" s="745"/>
      <c r="AL327" s="745"/>
      <c r="AM327" s="745"/>
      <c r="AN327" s="745"/>
      <c r="AO327" s="745"/>
      <c r="AP327" s="745"/>
      <c r="AQ327" s="745"/>
      <c r="AR327" s="745"/>
      <c r="AS327" s="745"/>
      <c r="AT327" s="745"/>
      <c r="AU327" s="745"/>
      <c r="AV327" s="745"/>
      <c r="AW327" s="745"/>
      <c r="AX327" s="745"/>
    </row>
    <row r="328" spans="10:50" ht="12.75">
      <c r="J328" s="745"/>
      <c r="K328" s="745"/>
      <c r="L328" s="745"/>
      <c r="M328" s="745"/>
      <c r="N328" s="745"/>
      <c r="O328" s="745"/>
      <c r="P328" s="745"/>
      <c r="Q328" s="745"/>
      <c r="R328" s="745"/>
      <c r="S328" s="745"/>
      <c r="T328" s="745"/>
      <c r="U328" s="745"/>
      <c r="V328" s="745"/>
      <c r="W328" s="745"/>
      <c r="X328" s="745"/>
      <c r="Y328" s="745"/>
      <c r="Z328" s="745"/>
      <c r="AA328" s="745"/>
      <c r="AB328" s="745"/>
      <c r="AC328" s="745"/>
      <c r="AD328" s="745"/>
      <c r="AE328" s="745"/>
      <c r="AF328" s="745"/>
      <c r="AG328" s="745"/>
      <c r="AH328" s="745"/>
      <c r="AI328" s="745"/>
      <c r="AJ328" s="745"/>
      <c r="AK328" s="745"/>
      <c r="AL328" s="745"/>
      <c r="AM328" s="745"/>
      <c r="AN328" s="745"/>
      <c r="AO328" s="745"/>
      <c r="AP328" s="745"/>
      <c r="AQ328" s="745"/>
      <c r="AR328" s="745"/>
      <c r="AS328" s="745"/>
      <c r="AT328" s="745"/>
      <c r="AU328" s="745"/>
      <c r="AV328" s="745"/>
      <c r="AW328" s="745"/>
      <c r="AX328" s="745"/>
    </row>
    <row r="329" spans="10:50" ht="12.75">
      <c r="J329" s="745"/>
      <c r="K329" s="745"/>
      <c r="L329" s="745"/>
      <c r="M329" s="745"/>
      <c r="N329" s="745"/>
      <c r="O329" s="745"/>
      <c r="P329" s="745"/>
      <c r="Q329" s="745"/>
      <c r="R329" s="745"/>
      <c r="S329" s="745"/>
      <c r="T329" s="745"/>
      <c r="U329" s="745"/>
      <c r="V329" s="745"/>
      <c r="W329" s="745"/>
      <c r="X329" s="745"/>
      <c r="Y329" s="745"/>
      <c r="Z329" s="745"/>
      <c r="AA329" s="745"/>
      <c r="AB329" s="745"/>
      <c r="AC329" s="745"/>
      <c r="AD329" s="745"/>
      <c r="AE329" s="745"/>
      <c r="AF329" s="745"/>
      <c r="AG329" s="745"/>
      <c r="AH329" s="745"/>
      <c r="AI329" s="745"/>
      <c r="AJ329" s="745"/>
      <c r="AK329" s="745"/>
      <c r="AL329" s="745"/>
      <c r="AM329" s="745"/>
      <c r="AN329" s="745"/>
      <c r="AO329" s="745"/>
      <c r="AP329" s="745"/>
      <c r="AQ329" s="745"/>
      <c r="AR329" s="745"/>
      <c r="AS329" s="745"/>
      <c r="AT329" s="745"/>
      <c r="AU329" s="745"/>
      <c r="AV329" s="745"/>
      <c r="AW329" s="745"/>
      <c r="AX329" s="745"/>
    </row>
    <row r="330" spans="10:50" ht="12.75">
      <c r="J330" s="745"/>
      <c r="K330" s="745"/>
      <c r="L330" s="745"/>
      <c r="M330" s="745"/>
      <c r="N330" s="745"/>
      <c r="O330" s="745"/>
      <c r="P330" s="745"/>
      <c r="Q330" s="745"/>
      <c r="R330" s="745"/>
      <c r="S330" s="745"/>
      <c r="T330" s="745"/>
      <c r="U330" s="745"/>
      <c r="V330" s="745"/>
      <c r="W330" s="745"/>
      <c r="X330" s="745"/>
      <c r="Y330" s="745"/>
      <c r="Z330" s="745"/>
      <c r="AA330" s="745"/>
      <c r="AB330" s="745"/>
      <c r="AC330" s="745"/>
      <c r="AD330" s="745"/>
      <c r="AE330" s="745"/>
      <c r="AF330" s="745"/>
      <c r="AG330" s="745"/>
      <c r="AH330" s="745"/>
      <c r="AI330" s="745"/>
      <c r="AJ330" s="745"/>
      <c r="AK330" s="745"/>
      <c r="AL330" s="745"/>
      <c r="AM330" s="745"/>
      <c r="AN330" s="745"/>
      <c r="AO330" s="745"/>
      <c r="AP330" s="745"/>
      <c r="AQ330" s="745"/>
      <c r="AR330" s="745"/>
      <c r="AS330" s="745"/>
      <c r="AT330" s="745"/>
      <c r="AU330" s="745"/>
      <c r="AV330" s="745"/>
      <c r="AW330" s="745"/>
      <c r="AX330" s="745"/>
    </row>
    <row r="331" spans="10:50" ht="12.75">
      <c r="J331" s="745"/>
      <c r="K331" s="745"/>
      <c r="L331" s="745"/>
      <c r="M331" s="745"/>
      <c r="N331" s="745"/>
      <c r="O331" s="745"/>
      <c r="P331" s="745"/>
      <c r="Q331" s="745"/>
      <c r="R331" s="745"/>
      <c r="S331" s="745"/>
      <c r="T331" s="745"/>
      <c r="U331" s="745"/>
      <c r="V331" s="745"/>
      <c r="W331" s="745"/>
      <c r="X331" s="745"/>
      <c r="Y331" s="745"/>
      <c r="Z331" s="745"/>
      <c r="AA331" s="745"/>
      <c r="AB331" s="745"/>
      <c r="AC331" s="745"/>
      <c r="AD331" s="745"/>
      <c r="AE331" s="745"/>
      <c r="AF331" s="745"/>
      <c r="AG331" s="745"/>
      <c r="AH331" s="745"/>
      <c r="AI331" s="745"/>
      <c r="AJ331" s="745"/>
      <c r="AK331" s="745"/>
      <c r="AL331" s="745"/>
      <c r="AM331" s="745"/>
      <c r="AN331" s="745"/>
      <c r="AO331" s="745"/>
      <c r="AP331" s="745"/>
      <c r="AQ331" s="745"/>
      <c r="AR331" s="745"/>
      <c r="AS331" s="745"/>
      <c r="AT331" s="745"/>
      <c r="AU331" s="745"/>
      <c r="AV331" s="745"/>
      <c r="AW331" s="745"/>
      <c r="AX331" s="745"/>
    </row>
    <row r="332" spans="10:50" ht="12.75">
      <c r="J332" s="745"/>
      <c r="K332" s="745"/>
      <c r="L332" s="745"/>
      <c r="M332" s="745"/>
      <c r="N332" s="745"/>
      <c r="O332" s="745"/>
      <c r="P332" s="745"/>
      <c r="Q332" s="745"/>
      <c r="R332" s="745"/>
      <c r="S332" s="745"/>
      <c r="T332" s="745"/>
      <c r="U332" s="745"/>
      <c r="V332" s="745"/>
      <c r="W332" s="745"/>
      <c r="X332" s="745"/>
      <c r="Y332" s="745"/>
      <c r="Z332" s="745"/>
      <c r="AA332" s="745"/>
      <c r="AB332" s="745"/>
      <c r="AC332" s="745"/>
      <c r="AD332" s="745"/>
      <c r="AE332" s="745"/>
      <c r="AF332" s="745"/>
      <c r="AG332" s="745"/>
      <c r="AH332" s="745"/>
      <c r="AI332" s="745"/>
      <c r="AJ332" s="745"/>
      <c r="AK332" s="745"/>
      <c r="AL332" s="745"/>
      <c r="AM332" s="745"/>
      <c r="AN332" s="745"/>
      <c r="AO332" s="745"/>
      <c r="AP332" s="745"/>
      <c r="AQ332" s="745"/>
      <c r="AR332" s="745"/>
      <c r="AS332" s="745"/>
      <c r="AT332" s="745"/>
      <c r="AU332" s="745"/>
      <c r="AV332" s="745"/>
      <c r="AW332" s="745"/>
      <c r="AX332" s="745"/>
    </row>
    <row r="333" spans="10:50" ht="12.75">
      <c r="J333" s="745"/>
      <c r="K333" s="745"/>
      <c r="L333" s="745"/>
      <c r="M333" s="745"/>
      <c r="N333" s="745"/>
      <c r="O333" s="745"/>
      <c r="P333" s="745"/>
      <c r="Q333" s="745"/>
      <c r="R333" s="745"/>
      <c r="S333" s="745"/>
      <c r="T333" s="745"/>
      <c r="U333" s="745"/>
      <c r="V333" s="745"/>
      <c r="W333" s="745"/>
      <c r="X333" s="745"/>
      <c r="Y333" s="745"/>
      <c r="Z333" s="745"/>
      <c r="AA333" s="745"/>
      <c r="AB333" s="745"/>
      <c r="AC333" s="745"/>
      <c r="AD333" s="745"/>
      <c r="AE333" s="745"/>
      <c r="AF333" s="745"/>
      <c r="AG333" s="745"/>
      <c r="AH333" s="745"/>
      <c r="AI333" s="745"/>
      <c r="AJ333" s="745"/>
      <c r="AK333" s="745"/>
      <c r="AL333" s="745"/>
      <c r="AM333" s="745"/>
      <c r="AN333" s="745"/>
      <c r="AO333" s="745"/>
      <c r="AP333" s="745"/>
      <c r="AQ333" s="745"/>
      <c r="AR333" s="745"/>
      <c r="AS333" s="745"/>
      <c r="AT333" s="745"/>
      <c r="AU333" s="745"/>
      <c r="AV333" s="745"/>
      <c r="AW333" s="745"/>
      <c r="AX333" s="745"/>
    </row>
    <row r="334" spans="10:50" ht="12.75">
      <c r="J334" s="745"/>
      <c r="K334" s="745"/>
      <c r="L334" s="745"/>
      <c r="M334" s="745"/>
      <c r="N334" s="745"/>
      <c r="O334" s="745"/>
      <c r="P334" s="745"/>
      <c r="Q334" s="745"/>
      <c r="R334" s="745"/>
      <c r="S334" s="745"/>
      <c r="T334" s="745"/>
      <c r="U334" s="745"/>
      <c r="V334" s="745"/>
      <c r="W334" s="745"/>
      <c r="X334" s="745"/>
      <c r="Y334" s="745"/>
      <c r="Z334" s="745"/>
      <c r="AA334" s="745"/>
      <c r="AB334" s="745"/>
      <c r="AC334" s="745"/>
      <c r="AD334" s="745"/>
      <c r="AE334" s="745"/>
      <c r="AF334" s="745"/>
      <c r="AG334" s="745"/>
      <c r="AH334" s="745"/>
      <c r="AI334" s="745"/>
      <c r="AJ334" s="745"/>
      <c r="AK334" s="745"/>
      <c r="AL334" s="745"/>
      <c r="AM334" s="745"/>
      <c r="AN334" s="745"/>
      <c r="AO334" s="745"/>
      <c r="AP334" s="745"/>
      <c r="AQ334" s="745"/>
      <c r="AR334" s="745"/>
      <c r="AS334" s="745"/>
      <c r="AT334" s="745"/>
      <c r="AU334" s="745"/>
      <c r="AV334" s="745"/>
      <c r="AW334" s="745"/>
      <c r="AX334" s="745"/>
    </row>
    <row r="335" spans="10:50" ht="12.75">
      <c r="J335" s="745"/>
      <c r="K335" s="745"/>
      <c r="L335" s="745"/>
      <c r="M335" s="745"/>
      <c r="N335" s="745"/>
      <c r="O335" s="745"/>
      <c r="P335" s="745"/>
      <c r="Q335" s="745"/>
      <c r="R335" s="745"/>
      <c r="S335" s="745"/>
      <c r="T335" s="745"/>
      <c r="U335" s="745"/>
      <c r="V335" s="745"/>
      <c r="W335" s="745"/>
      <c r="X335" s="745"/>
      <c r="Y335" s="745"/>
      <c r="Z335" s="745"/>
      <c r="AA335" s="745"/>
      <c r="AB335" s="745"/>
      <c r="AC335" s="745"/>
      <c r="AD335" s="745"/>
      <c r="AE335" s="745"/>
      <c r="AF335" s="745"/>
      <c r="AG335" s="745"/>
      <c r="AH335" s="745"/>
      <c r="AI335" s="745"/>
      <c r="AJ335" s="745"/>
      <c r="AK335" s="745"/>
      <c r="AL335" s="745"/>
      <c r="AM335" s="745"/>
      <c r="AN335" s="745"/>
      <c r="AO335" s="745"/>
      <c r="AP335" s="745"/>
      <c r="AQ335" s="745"/>
      <c r="AR335" s="745"/>
      <c r="AS335" s="745"/>
      <c r="AT335" s="745"/>
      <c r="AU335" s="745"/>
      <c r="AV335" s="745"/>
      <c r="AW335" s="745"/>
      <c r="AX335" s="745"/>
    </row>
    <row r="336" spans="10:50" ht="12.75">
      <c r="J336" s="745"/>
      <c r="K336" s="745"/>
      <c r="L336" s="745"/>
      <c r="M336" s="745"/>
      <c r="N336" s="745"/>
      <c r="O336" s="745"/>
      <c r="P336" s="745"/>
      <c r="Q336" s="745"/>
      <c r="R336" s="745"/>
      <c r="S336" s="745"/>
      <c r="T336" s="745"/>
      <c r="U336" s="745"/>
      <c r="V336" s="745"/>
      <c r="W336" s="745"/>
      <c r="X336" s="745"/>
      <c r="Y336" s="745"/>
      <c r="Z336" s="745"/>
      <c r="AA336" s="745"/>
      <c r="AB336" s="745"/>
      <c r="AC336" s="745"/>
      <c r="AD336" s="745"/>
      <c r="AE336" s="745"/>
      <c r="AF336" s="745"/>
      <c r="AG336" s="745"/>
      <c r="AH336" s="745"/>
      <c r="AI336" s="745"/>
      <c r="AJ336" s="745"/>
      <c r="AK336" s="745"/>
      <c r="AL336" s="745"/>
      <c r="AM336" s="745"/>
      <c r="AN336" s="745"/>
      <c r="AO336" s="745"/>
      <c r="AP336" s="745"/>
      <c r="AQ336" s="745"/>
      <c r="AR336" s="745"/>
      <c r="AS336" s="745"/>
      <c r="AT336" s="745"/>
      <c r="AU336" s="745"/>
      <c r="AV336" s="745"/>
      <c r="AW336" s="745"/>
      <c r="AX336" s="745"/>
    </row>
    <row r="337" spans="10:50" ht="12.75">
      <c r="J337" s="745"/>
      <c r="K337" s="745"/>
      <c r="L337" s="745"/>
      <c r="M337" s="745"/>
      <c r="N337" s="745"/>
      <c r="O337" s="745"/>
      <c r="P337" s="745"/>
      <c r="Q337" s="745"/>
      <c r="R337" s="745"/>
      <c r="S337" s="745"/>
      <c r="T337" s="745"/>
      <c r="U337" s="745"/>
      <c r="V337" s="745"/>
      <c r="W337" s="745"/>
      <c r="X337" s="745"/>
      <c r="Y337" s="745"/>
      <c r="Z337" s="745"/>
      <c r="AA337" s="745"/>
      <c r="AB337" s="745"/>
      <c r="AC337" s="745"/>
      <c r="AD337" s="745"/>
      <c r="AE337" s="745"/>
      <c r="AF337" s="745"/>
      <c r="AG337" s="745"/>
      <c r="AH337" s="745"/>
      <c r="AI337" s="745"/>
      <c r="AJ337" s="745"/>
      <c r="AK337" s="745"/>
      <c r="AL337" s="745"/>
      <c r="AM337" s="745"/>
      <c r="AN337" s="745"/>
      <c r="AO337" s="745"/>
      <c r="AP337" s="745"/>
      <c r="AQ337" s="745"/>
      <c r="AR337" s="745"/>
      <c r="AS337" s="745"/>
      <c r="AT337" s="745"/>
      <c r="AU337" s="745"/>
      <c r="AV337" s="745"/>
      <c r="AW337" s="745"/>
      <c r="AX337" s="745"/>
    </row>
    <row r="338" spans="10:50" ht="12.75">
      <c r="J338" s="745"/>
      <c r="K338" s="745"/>
      <c r="L338" s="745"/>
      <c r="M338" s="745"/>
      <c r="N338" s="745"/>
      <c r="O338" s="745"/>
      <c r="P338" s="745"/>
      <c r="Q338" s="745"/>
      <c r="R338" s="745"/>
      <c r="S338" s="745"/>
      <c r="T338" s="745"/>
      <c r="U338" s="745"/>
      <c r="V338" s="745"/>
      <c r="W338" s="745"/>
      <c r="X338" s="745"/>
      <c r="Y338" s="745"/>
      <c r="Z338" s="745"/>
      <c r="AA338" s="745"/>
      <c r="AB338" s="745"/>
      <c r="AC338" s="745"/>
      <c r="AD338" s="745"/>
      <c r="AE338" s="745"/>
      <c r="AF338" s="745"/>
      <c r="AG338" s="745"/>
      <c r="AH338" s="745"/>
      <c r="AI338" s="745"/>
      <c r="AJ338" s="745"/>
      <c r="AK338" s="745"/>
      <c r="AL338" s="745"/>
      <c r="AM338" s="745"/>
      <c r="AN338" s="745"/>
      <c r="AO338" s="745"/>
      <c r="AP338" s="745"/>
      <c r="AQ338" s="745"/>
      <c r="AR338" s="745"/>
      <c r="AS338" s="745"/>
      <c r="AT338" s="745"/>
      <c r="AU338" s="745"/>
      <c r="AV338" s="745"/>
      <c r="AW338" s="745"/>
      <c r="AX338" s="745"/>
    </row>
    <row r="339" spans="10:50" ht="12.75">
      <c r="J339" s="745"/>
      <c r="K339" s="745"/>
      <c r="L339" s="745"/>
      <c r="M339" s="745"/>
      <c r="N339" s="745"/>
      <c r="O339" s="745"/>
      <c r="P339" s="745"/>
      <c r="Q339" s="745"/>
      <c r="R339" s="745"/>
      <c r="S339" s="745"/>
      <c r="T339" s="745"/>
      <c r="U339" s="745"/>
      <c r="V339" s="745"/>
      <c r="W339" s="745"/>
      <c r="X339" s="745"/>
      <c r="Y339" s="745"/>
      <c r="Z339" s="745"/>
      <c r="AA339" s="745"/>
      <c r="AB339" s="745"/>
      <c r="AC339" s="745"/>
      <c r="AD339" s="745"/>
      <c r="AE339" s="745"/>
      <c r="AF339" s="745"/>
      <c r="AG339" s="745"/>
      <c r="AH339" s="745"/>
      <c r="AI339" s="745"/>
      <c r="AJ339" s="745"/>
      <c r="AK339" s="745"/>
      <c r="AL339" s="745"/>
      <c r="AM339" s="745"/>
      <c r="AN339" s="745"/>
      <c r="AO339" s="745"/>
      <c r="AP339" s="745"/>
      <c r="AQ339" s="745"/>
      <c r="AR339" s="745"/>
      <c r="AS339" s="745"/>
      <c r="AT339" s="745"/>
      <c r="AU339" s="745"/>
      <c r="AV339" s="745"/>
      <c r="AW339" s="745"/>
      <c r="AX339" s="745"/>
    </row>
    <row r="340" spans="10:50" ht="12.75">
      <c r="J340" s="745"/>
      <c r="K340" s="745"/>
      <c r="L340" s="745"/>
      <c r="M340" s="745"/>
      <c r="N340" s="745"/>
      <c r="O340" s="745"/>
      <c r="P340" s="745"/>
      <c r="Q340" s="745"/>
      <c r="R340" s="745"/>
      <c r="S340" s="745"/>
      <c r="T340" s="745"/>
      <c r="U340" s="745"/>
      <c r="V340" s="745"/>
      <c r="W340" s="745"/>
      <c r="X340" s="745"/>
      <c r="Y340" s="745"/>
      <c r="Z340" s="745"/>
      <c r="AA340" s="745"/>
      <c r="AB340" s="745"/>
      <c r="AC340" s="745"/>
      <c r="AD340" s="745"/>
      <c r="AE340" s="745"/>
      <c r="AF340" s="745"/>
      <c r="AG340" s="745"/>
      <c r="AH340" s="745"/>
      <c r="AI340" s="745"/>
      <c r="AJ340" s="745"/>
      <c r="AK340" s="745"/>
      <c r="AL340" s="745"/>
      <c r="AM340" s="745"/>
      <c r="AN340" s="745"/>
      <c r="AO340" s="745"/>
      <c r="AP340" s="745"/>
      <c r="AQ340" s="745"/>
      <c r="AR340" s="745"/>
      <c r="AS340" s="745"/>
      <c r="AT340" s="745"/>
      <c r="AU340" s="745"/>
      <c r="AV340" s="745"/>
      <c r="AW340" s="745"/>
      <c r="AX340" s="745"/>
    </row>
    <row r="341" spans="10:50" ht="12.75">
      <c r="J341" s="745"/>
      <c r="K341" s="745"/>
      <c r="L341" s="745"/>
      <c r="M341" s="745"/>
      <c r="N341" s="745"/>
      <c r="O341" s="745"/>
      <c r="P341" s="745"/>
      <c r="Q341" s="745"/>
      <c r="R341" s="745"/>
      <c r="S341" s="745"/>
      <c r="T341" s="745"/>
      <c r="U341" s="745"/>
      <c r="V341" s="745"/>
      <c r="W341" s="745"/>
      <c r="X341" s="745"/>
      <c r="Y341" s="745"/>
      <c r="Z341" s="745"/>
      <c r="AA341" s="745"/>
      <c r="AB341" s="745"/>
      <c r="AC341" s="745"/>
      <c r="AD341" s="745"/>
      <c r="AE341" s="745"/>
      <c r="AF341" s="745"/>
      <c r="AG341" s="745"/>
      <c r="AH341" s="745"/>
      <c r="AI341" s="745"/>
      <c r="AJ341" s="745"/>
      <c r="AK341" s="745"/>
      <c r="AL341" s="745"/>
      <c r="AM341" s="745"/>
      <c r="AN341" s="745"/>
      <c r="AO341" s="745"/>
      <c r="AP341" s="745"/>
      <c r="AQ341" s="745"/>
      <c r="AR341" s="745"/>
      <c r="AS341" s="745"/>
      <c r="AT341" s="745"/>
      <c r="AU341" s="745"/>
      <c r="AV341" s="745"/>
      <c r="AW341" s="745"/>
      <c r="AX341" s="745"/>
    </row>
    <row r="342" spans="10:50" ht="12.75">
      <c r="J342" s="745"/>
      <c r="K342" s="745"/>
      <c r="L342" s="745"/>
      <c r="M342" s="745"/>
      <c r="N342" s="745"/>
      <c r="O342" s="745"/>
      <c r="P342" s="745"/>
      <c r="Q342" s="745"/>
      <c r="R342" s="745"/>
      <c r="S342" s="745"/>
      <c r="T342" s="745"/>
      <c r="U342" s="745"/>
      <c r="V342" s="745"/>
      <c r="W342" s="745"/>
      <c r="X342" s="745"/>
      <c r="Y342" s="745"/>
      <c r="Z342" s="745"/>
      <c r="AA342" s="745"/>
      <c r="AB342" s="745"/>
      <c r="AC342" s="745"/>
      <c r="AD342" s="745"/>
      <c r="AE342" s="745"/>
      <c r="AF342" s="745"/>
      <c r="AG342" s="745"/>
      <c r="AH342" s="745"/>
      <c r="AI342" s="745"/>
      <c r="AJ342" s="745"/>
      <c r="AK342" s="745"/>
      <c r="AL342" s="745"/>
      <c r="AM342" s="745"/>
      <c r="AN342" s="745"/>
      <c r="AO342" s="745"/>
      <c r="AP342" s="745"/>
      <c r="AQ342" s="745"/>
      <c r="AR342" s="745"/>
      <c r="AS342" s="745"/>
      <c r="AT342" s="745"/>
      <c r="AU342" s="745"/>
      <c r="AV342" s="745"/>
      <c r="AW342" s="745"/>
      <c r="AX342" s="745"/>
    </row>
    <row r="343" spans="10:50" ht="12.75">
      <c r="J343" s="745"/>
      <c r="K343" s="745"/>
      <c r="L343" s="745"/>
      <c r="M343" s="745"/>
      <c r="N343" s="745"/>
      <c r="O343" s="745"/>
      <c r="P343" s="745"/>
      <c r="Q343" s="745"/>
      <c r="R343" s="745"/>
      <c r="S343" s="745"/>
      <c r="T343" s="745"/>
      <c r="U343" s="745"/>
      <c r="V343" s="745"/>
      <c r="W343" s="745"/>
      <c r="X343" s="745"/>
      <c r="Y343" s="745"/>
      <c r="Z343" s="745"/>
      <c r="AA343" s="745"/>
      <c r="AB343" s="745"/>
      <c r="AC343" s="745"/>
      <c r="AD343" s="745"/>
      <c r="AE343" s="745"/>
      <c r="AF343" s="745"/>
      <c r="AG343" s="745"/>
      <c r="AH343" s="745"/>
      <c r="AI343" s="745"/>
      <c r="AJ343" s="745"/>
      <c r="AK343" s="745"/>
      <c r="AL343" s="745"/>
      <c r="AM343" s="745"/>
      <c r="AN343" s="745"/>
      <c r="AO343" s="745"/>
      <c r="AP343" s="745"/>
      <c r="AQ343" s="745"/>
      <c r="AR343" s="745"/>
      <c r="AS343" s="745"/>
      <c r="AT343" s="745"/>
      <c r="AU343" s="745"/>
      <c r="AV343" s="745"/>
      <c r="AW343" s="745"/>
      <c r="AX343" s="745"/>
    </row>
    <row r="344" spans="10:50" ht="12.75">
      <c r="J344" s="745"/>
      <c r="K344" s="745"/>
      <c r="L344" s="745"/>
      <c r="M344" s="745"/>
      <c r="N344" s="745"/>
      <c r="O344" s="745"/>
      <c r="P344" s="745"/>
      <c r="Q344" s="745"/>
      <c r="R344" s="745"/>
      <c r="S344" s="745"/>
      <c r="T344" s="745"/>
      <c r="U344" s="745"/>
      <c r="V344" s="745"/>
      <c r="W344" s="745"/>
      <c r="X344" s="745"/>
      <c r="Y344" s="745"/>
      <c r="Z344" s="745"/>
      <c r="AA344" s="745"/>
      <c r="AB344" s="745"/>
      <c r="AC344" s="745"/>
      <c r="AD344" s="745"/>
      <c r="AE344" s="745"/>
      <c r="AF344" s="745"/>
      <c r="AG344" s="745"/>
      <c r="AH344" s="745"/>
      <c r="AI344" s="745"/>
      <c r="AJ344" s="745"/>
      <c r="AK344" s="745"/>
      <c r="AL344" s="745"/>
      <c r="AM344" s="745"/>
      <c r="AN344" s="745"/>
      <c r="AO344" s="745"/>
      <c r="AP344" s="745"/>
      <c r="AQ344" s="745"/>
      <c r="AR344" s="745"/>
      <c r="AS344" s="745"/>
      <c r="AT344" s="745"/>
      <c r="AU344" s="745"/>
      <c r="AV344" s="745"/>
      <c r="AW344" s="745"/>
      <c r="AX344" s="745"/>
    </row>
    <row r="345" spans="10:50" ht="12.75">
      <c r="J345" s="745"/>
      <c r="K345" s="745"/>
      <c r="L345" s="745"/>
      <c r="M345" s="745"/>
      <c r="N345" s="745"/>
      <c r="O345" s="745"/>
      <c r="P345" s="745"/>
      <c r="Q345" s="745"/>
      <c r="R345" s="745"/>
      <c r="S345" s="745"/>
      <c r="T345" s="745"/>
      <c r="U345" s="745"/>
      <c r="V345" s="745"/>
      <c r="W345" s="745"/>
      <c r="X345" s="745"/>
      <c r="Y345" s="745"/>
      <c r="Z345" s="745"/>
      <c r="AA345" s="745"/>
      <c r="AB345" s="745"/>
      <c r="AC345" s="745"/>
      <c r="AD345" s="745"/>
      <c r="AE345" s="745"/>
      <c r="AF345" s="745"/>
      <c r="AG345" s="745"/>
      <c r="AH345" s="745"/>
      <c r="AI345" s="745"/>
      <c r="AJ345" s="745"/>
      <c r="AK345" s="745"/>
      <c r="AL345" s="745"/>
      <c r="AM345" s="745"/>
      <c r="AN345" s="745"/>
      <c r="AO345" s="745"/>
      <c r="AP345" s="745"/>
      <c r="AQ345" s="745"/>
      <c r="AR345" s="745"/>
      <c r="AS345" s="745"/>
      <c r="AT345" s="745"/>
      <c r="AU345" s="745"/>
      <c r="AV345" s="745"/>
      <c r="AW345" s="745"/>
      <c r="AX345" s="745"/>
    </row>
    <row r="346" spans="10:50" ht="12.75">
      <c r="J346" s="745"/>
      <c r="K346" s="745"/>
      <c r="L346" s="745"/>
      <c r="M346" s="745"/>
      <c r="N346" s="745"/>
      <c r="O346" s="745"/>
      <c r="P346" s="745"/>
      <c r="Q346" s="745"/>
      <c r="R346" s="745"/>
      <c r="S346" s="745"/>
      <c r="T346" s="745"/>
      <c r="U346" s="745"/>
      <c r="V346" s="745"/>
      <c r="W346" s="745"/>
      <c r="X346" s="745"/>
      <c r="Y346" s="745"/>
      <c r="Z346" s="745"/>
      <c r="AA346" s="745"/>
      <c r="AB346" s="745"/>
      <c r="AC346" s="745"/>
      <c r="AD346" s="745"/>
      <c r="AE346" s="745"/>
      <c r="AF346" s="745"/>
      <c r="AG346" s="745"/>
      <c r="AH346" s="745"/>
      <c r="AI346" s="745"/>
      <c r="AJ346" s="745"/>
      <c r="AK346" s="745"/>
      <c r="AL346" s="745"/>
      <c r="AM346" s="745"/>
      <c r="AN346" s="745"/>
      <c r="AO346" s="745"/>
      <c r="AP346" s="745"/>
      <c r="AQ346" s="745"/>
      <c r="AR346" s="745"/>
      <c r="AS346" s="745"/>
      <c r="AT346" s="745"/>
      <c r="AU346" s="745"/>
      <c r="AV346" s="745"/>
      <c r="AW346" s="745"/>
      <c r="AX346" s="745"/>
    </row>
    <row r="347" spans="10:50" ht="12.75">
      <c r="J347" s="745"/>
      <c r="K347" s="745"/>
      <c r="L347" s="745"/>
      <c r="M347" s="745"/>
      <c r="N347" s="745"/>
      <c r="O347" s="745"/>
      <c r="P347" s="745"/>
      <c r="Q347" s="745"/>
      <c r="R347" s="745"/>
      <c r="S347" s="745"/>
      <c r="T347" s="745"/>
      <c r="U347" s="745"/>
      <c r="V347" s="745"/>
      <c r="W347" s="745"/>
      <c r="X347" s="745"/>
      <c r="Y347" s="745"/>
      <c r="Z347" s="745"/>
      <c r="AA347" s="745"/>
      <c r="AB347" s="745"/>
      <c r="AC347" s="745"/>
      <c r="AD347" s="745"/>
      <c r="AE347" s="745"/>
      <c r="AF347" s="745"/>
      <c r="AG347" s="745"/>
      <c r="AH347" s="745"/>
      <c r="AI347" s="745"/>
      <c r="AJ347" s="745"/>
      <c r="AK347" s="745"/>
      <c r="AL347" s="745"/>
      <c r="AM347" s="745"/>
      <c r="AN347" s="745"/>
      <c r="AO347" s="745"/>
      <c r="AP347" s="745"/>
      <c r="AQ347" s="745"/>
      <c r="AR347" s="745"/>
      <c r="AS347" s="745"/>
      <c r="AT347" s="745"/>
      <c r="AU347" s="745"/>
      <c r="AV347" s="745"/>
      <c r="AW347" s="745"/>
      <c r="AX347" s="745"/>
    </row>
    <row r="348" spans="10:50" ht="12.75">
      <c r="J348" s="745"/>
      <c r="K348" s="745"/>
      <c r="L348" s="745"/>
      <c r="M348" s="745"/>
      <c r="N348" s="745"/>
      <c r="O348" s="745"/>
      <c r="P348" s="745"/>
      <c r="Q348" s="745"/>
      <c r="R348" s="745"/>
      <c r="S348" s="745"/>
      <c r="T348" s="745"/>
      <c r="U348" s="745"/>
      <c r="V348" s="745"/>
      <c r="W348" s="745"/>
      <c r="X348" s="745"/>
      <c r="Y348" s="745"/>
      <c r="Z348" s="745"/>
      <c r="AA348" s="745"/>
      <c r="AB348" s="745"/>
      <c r="AC348" s="745"/>
      <c r="AD348" s="745"/>
      <c r="AE348" s="745"/>
      <c r="AF348" s="745"/>
      <c r="AG348" s="745"/>
      <c r="AH348" s="745"/>
      <c r="AI348" s="745"/>
      <c r="AJ348" s="745"/>
      <c r="AK348" s="745"/>
      <c r="AL348" s="745"/>
      <c r="AM348" s="745"/>
      <c r="AN348" s="745"/>
      <c r="AO348" s="745"/>
      <c r="AP348" s="745"/>
      <c r="AQ348" s="745"/>
      <c r="AR348" s="745"/>
      <c r="AS348" s="745"/>
      <c r="AT348" s="745"/>
      <c r="AU348" s="745"/>
      <c r="AV348" s="745"/>
      <c r="AW348" s="745"/>
      <c r="AX348" s="745"/>
    </row>
    <row r="349" spans="10:50" ht="12.75">
      <c r="J349" s="745"/>
      <c r="K349" s="745"/>
      <c r="L349" s="745"/>
      <c r="M349" s="745"/>
      <c r="N349" s="745"/>
      <c r="O349" s="745"/>
      <c r="P349" s="745"/>
      <c r="Q349" s="745"/>
      <c r="R349" s="745"/>
      <c r="S349" s="745"/>
      <c r="T349" s="745"/>
      <c r="U349" s="745"/>
      <c r="V349" s="745"/>
      <c r="W349" s="745"/>
      <c r="X349" s="745"/>
      <c r="Y349" s="745"/>
      <c r="Z349" s="745"/>
      <c r="AA349" s="745"/>
      <c r="AB349" s="745"/>
      <c r="AC349" s="745"/>
      <c r="AD349" s="745"/>
      <c r="AE349" s="745"/>
      <c r="AF349" s="745"/>
      <c r="AG349" s="745"/>
      <c r="AH349" s="745"/>
      <c r="AI349" s="745"/>
      <c r="AJ349" s="745"/>
      <c r="AK349" s="745"/>
      <c r="AL349" s="745"/>
      <c r="AM349" s="745"/>
      <c r="AN349" s="745"/>
      <c r="AO349" s="745"/>
      <c r="AP349" s="745"/>
      <c r="AQ349" s="745"/>
      <c r="AR349" s="745"/>
      <c r="AS349" s="745"/>
      <c r="AT349" s="745"/>
      <c r="AU349" s="745"/>
      <c r="AV349" s="745"/>
      <c r="AW349" s="745"/>
      <c r="AX349" s="745"/>
    </row>
    <row r="350" spans="10:50" ht="12.75">
      <c r="J350" s="745"/>
      <c r="K350" s="745"/>
      <c r="L350" s="745"/>
      <c r="M350" s="745"/>
      <c r="N350" s="745"/>
      <c r="O350" s="745"/>
      <c r="P350" s="745"/>
      <c r="Q350" s="745"/>
      <c r="R350" s="745"/>
      <c r="S350" s="745"/>
      <c r="T350" s="745"/>
      <c r="U350" s="745"/>
      <c r="V350" s="745"/>
      <c r="W350" s="745"/>
      <c r="X350" s="745"/>
      <c r="Y350" s="745"/>
      <c r="Z350" s="745"/>
      <c r="AA350" s="745"/>
      <c r="AB350" s="745"/>
      <c r="AC350" s="745"/>
      <c r="AD350" s="745"/>
      <c r="AE350" s="745"/>
      <c r="AF350" s="745"/>
      <c r="AG350" s="745"/>
      <c r="AH350" s="745"/>
      <c r="AI350" s="745"/>
      <c r="AJ350" s="745"/>
      <c r="AK350" s="745"/>
      <c r="AL350" s="745"/>
      <c r="AM350" s="745"/>
      <c r="AN350" s="745"/>
      <c r="AO350" s="745"/>
      <c r="AP350" s="745"/>
      <c r="AQ350" s="745"/>
      <c r="AR350" s="745"/>
      <c r="AS350" s="745"/>
      <c r="AT350" s="745"/>
      <c r="AU350" s="745"/>
      <c r="AV350" s="745"/>
      <c r="AW350" s="745"/>
      <c r="AX350" s="745"/>
    </row>
    <row r="351" spans="10:50" ht="12.75">
      <c r="J351" s="745"/>
      <c r="K351" s="745"/>
      <c r="L351" s="745"/>
      <c r="M351" s="745"/>
      <c r="N351" s="745"/>
      <c r="O351" s="745"/>
      <c r="P351" s="745"/>
      <c r="Q351" s="745"/>
      <c r="R351" s="745"/>
      <c r="S351" s="745"/>
      <c r="T351" s="745"/>
      <c r="U351" s="745"/>
      <c r="V351" s="745"/>
      <c r="W351" s="745"/>
      <c r="X351" s="745"/>
      <c r="Y351" s="745"/>
      <c r="Z351" s="745"/>
      <c r="AA351" s="745"/>
      <c r="AB351" s="745"/>
      <c r="AC351" s="745"/>
      <c r="AD351" s="745"/>
      <c r="AE351" s="745"/>
      <c r="AF351" s="745"/>
      <c r="AG351" s="745"/>
      <c r="AH351" s="745"/>
      <c r="AI351" s="745"/>
      <c r="AJ351" s="745"/>
      <c r="AK351" s="745"/>
      <c r="AL351" s="745"/>
      <c r="AM351" s="745"/>
      <c r="AN351" s="745"/>
      <c r="AO351" s="745"/>
      <c r="AP351" s="745"/>
      <c r="AQ351" s="745"/>
      <c r="AR351" s="745"/>
      <c r="AS351" s="745"/>
      <c r="AT351" s="745"/>
      <c r="AU351" s="745"/>
      <c r="AV351" s="745"/>
      <c r="AW351" s="745"/>
      <c r="AX351" s="745"/>
    </row>
    <row r="352" spans="10:50" ht="12.75">
      <c r="J352" s="745"/>
      <c r="K352" s="745"/>
      <c r="L352" s="745"/>
      <c r="M352" s="745"/>
      <c r="N352" s="745"/>
      <c r="O352" s="745"/>
      <c r="P352" s="745"/>
      <c r="Q352" s="745"/>
      <c r="R352" s="745"/>
      <c r="S352" s="745"/>
      <c r="T352" s="745"/>
      <c r="U352" s="745"/>
      <c r="V352" s="745"/>
      <c r="W352" s="745"/>
      <c r="X352" s="745"/>
      <c r="Y352" s="745"/>
      <c r="Z352" s="745"/>
      <c r="AA352" s="745"/>
      <c r="AB352" s="745"/>
      <c r="AC352" s="745"/>
      <c r="AD352" s="745"/>
      <c r="AE352" s="745"/>
      <c r="AF352" s="745"/>
      <c r="AG352" s="745"/>
      <c r="AH352" s="745"/>
      <c r="AI352" s="745"/>
      <c r="AJ352" s="745"/>
      <c r="AK352" s="745"/>
      <c r="AL352" s="745"/>
      <c r="AM352" s="745"/>
      <c r="AN352" s="745"/>
      <c r="AO352" s="745"/>
      <c r="AP352" s="745"/>
      <c r="AQ352" s="745"/>
      <c r="AR352" s="745"/>
      <c r="AS352" s="745"/>
      <c r="AT352" s="745"/>
      <c r="AU352" s="745"/>
      <c r="AV352" s="745"/>
      <c r="AW352" s="745"/>
      <c r="AX352" s="745"/>
    </row>
    <row r="353" spans="10:50" ht="12.75">
      <c r="J353" s="745"/>
      <c r="K353" s="745"/>
      <c r="L353" s="745"/>
      <c r="M353" s="745"/>
      <c r="N353" s="745"/>
      <c r="O353" s="745"/>
      <c r="P353" s="745"/>
      <c r="Q353" s="745"/>
      <c r="R353" s="745"/>
      <c r="S353" s="745"/>
      <c r="T353" s="745"/>
      <c r="U353" s="745"/>
      <c r="V353" s="745"/>
      <c r="W353" s="745"/>
      <c r="X353" s="745"/>
      <c r="Y353" s="745"/>
      <c r="Z353" s="745"/>
      <c r="AA353" s="745"/>
      <c r="AB353" s="745"/>
      <c r="AC353" s="745"/>
      <c r="AD353" s="745"/>
      <c r="AE353" s="745"/>
      <c r="AF353" s="745"/>
      <c r="AG353" s="745"/>
      <c r="AH353" s="745"/>
      <c r="AI353" s="745"/>
      <c r="AJ353" s="745"/>
      <c r="AK353" s="745"/>
      <c r="AL353" s="745"/>
      <c r="AM353" s="745"/>
      <c r="AN353" s="745"/>
      <c r="AO353" s="745"/>
      <c r="AP353" s="745"/>
      <c r="AQ353" s="745"/>
      <c r="AR353" s="745"/>
      <c r="AS353" s="745"/>
      <c r="AT353" s="745"/>
      <c r="AU353" s="745"/>
      <c r="AV353" s="745"/>
      <c r="AW353" s="745"/>
      <c r="AX353" s="745"/>
    </row>
    <row r="354" spans="10:50" ht="12.75">
      <c r="J354" s="745"/>
      <c r="K354" s="745"/>
      <c r="L354" s="745"/>
      <c r="M354" s="745"/>
      <c r="N354" s="745"/>
      <c r="O354" s="745"/>
      <c r="P354" s="745"/>
      <c r="Q354" s="745"/>
      <c r="R354" s="745"/>
      <c r="S354" s="745"/>
      <c r="T354" s="745"/>
      <c r="U354" s="745"/>
      <c r="V354" s="745"/>
      <c r="W354" s="745"/>
      <c r="X354" s="745"/>
      <c r="Y354" s="745"/>
      <c r="Z354" s="745"/>
      <c r="AA354" s="745"/>
      <c r="AB354" s="745"/>
      <c r="AC354" s="745"/>
      <c r="AD354" s="745"/>
      <c r="AE354" s="745"/>
      <c r="AF354" s="745"/>
      <c r="AG354" s="745"/>
      <c r="AH354" s="745"/>
      <c r="AI354" s="745"/>
      <c r="AJ354" s="745"/>
      <c r="AK354" s="745"/>
      <c r="AL354" s="745"/>
      <c r="AM354" s="745"/>
      <c r="AN354" s="745"/>
      <c r="AO354" s="745"/>
      <c r="AP354" s="745"/>
      <c r="AQ354" s="745"/>
      <c r="AR354" s="745"/>
      <c r="AS354" s="745"/>
      <c r="AT354" s="745"/>
      <c r="AU354" s="745"/>
      <c r="AV354" s="745"/>
      <c r="AW354" s="745"/>
      <c r="AX354" s="745"/>
    </row>
    <row r="355" spans="10:50" ht="12.75">
      <c r="J355" s="745"/>
      <c r="K355" s="745"/>
      <c r="L355" s="745"/>
      <c r="M355" s="745"/>
      <c r="N355" s="745"/>
      <c r="O355" s="745"/>
      <c r="P355" s="745"/>
      <c r="Q355" s="745"/>
      <c r="R355" s="745"/>
      <c r="S355" s="745"/>
      <c r="T355" s="745"/>
      <c r="U355" s="745"/>
      <c r="V355" s="745"/>
      <c r="W355" s="745"/>
      <c r="X355" s="745"/>
      <c r="Y355" s="745"/>
      <c r="Z355" s="745"/>
      <c r="AA355" s="745"/>
      <c r="AB355" s="745"/>
      <c r="AC355" s="745"/>
      <c r="AD355" s="745"/>
      <c r="AE355" s="745"/>
      <c r="AF355" s="745"/>
      <c r="AG355" s="745"/>
      <c r="AH355" s="745"/>
      <c r="AI355" s="745"/>
      <c r="AJ355" s="745"/>
      <c r="AK355" s="745"/>
      <c r="AL355" s="745"/>
      <c r="AM355" s="745"/>
      <c r="AN355" s="745"/>
      <c r="AO355" s="745"/>
      <c r="AP355" s="745"/>
      <c r="AQ355" s="745"/>
      <c r="AR355" s="745"/>
      <c r="AS355" s="745"/>
      <c r="AT355" s="745"/>
      <c r="AU355" s="745"/>
      <c r="AV355" s="745"/>
      <c r="AW355" s="745"/>
      <c r="AX355" s="745"/>
    </row>
    <row r="356" spans="10:50" ht="12.75">
      <c r="J356" s="745"/>
      <c r="K356" s="745"/>
      <c r="L356" s="745"/>
      <c r="M356" s="745"/>
      <c r="N356" s="745"/>
      <c r="O356" s="745"/>
      <c r="P356" s="745"/>
      <c r="Q356" s="745"/>
      <c r="R356" s="745"/>
      <c r="S356" s="745"/>
      <c r="T356" s="745"/>
      <c r="U356" s="745"/>
      <c r="V356" s="745"/>
      <c r="W356" s="745"/>
      <c r="X356" s="745"/>
      <c r="Y356" s="745"/>
      <c r="Z356" s="745"/>
      <c r="AA356" s="745"/>
      <c r="AB356" s="745"/>
      <c r="AC356" s="745"/>
      <c r="AD356" s="745"/>
      <c r="AE356" s="745"/>
      <c r="AF356" s="745"/>
      <c r="AG356" s="745"/>
      <c r="AH356" s="745"/>
      <c r="AI356" s="745"/>
      <c r="AJ356" s="745"/>
      <c r="AK356" s="745"/>
      <c r="AL356" s="745"/>
      <c r="AM356" s="745"/>
      <c r="AN356" s="745"/>
      <c r="AO356" s="745"/>
      <c r="AP356" s="745"/>
      <c r="AQ356" s="745"/>
      <c r="AR356" s="745"/>
      <c r="AS356" s="745"/>
      <c r="AT356" s="745"/>
      <c r="AU356" s="745"/>
      <c r="AV356" s="745"/>
      <c r="AW356" s="745"/>
      <c r="AX356" s="745"/>
    </row>
    <row r="357" spans="10:50" ht="12.75">
      <c r="J357" s="745"/>
      <c r="K357" s="745"/>
      <c r="L357" s="745"/>
      <c r="M357" s="745"/>
      <c r="N357" s="745"/>
      <c r="O357" s="745"/>
      <c r="P357" s="745"/>
      <c r="Q357" s="745"/>
      <c r="R357" s="745"/>
      <c r="S357" s="745"/>
      <c r="T357" s="745"/>
      <c r="U357" s="745"/>
      <c r="V357" s="745"/>
      <c r="W357" s="745"/>
      <c r="X357" s="745"/>
      <c r="Y357" s="745"/>
      <c r="Z357" s="745"/>
      <c r="AA357" s="745"/>
      <c r="AB357" s="745"/>
      <c r="AC357" s="745"/>
      <c r="AD357" s="745"/>
      <c r="AE357" s="745"/>
      <c r="AF357" s="745"/>
      <c r="AG357" s="745"/>
      <c r="AH357" s="745"/>
      <c r="AI357" s="745"/>
      <c r="AJ357" s="745"/>
      <c r="AK357" s="745"/>
      <c r="AL357" s="745"/>
      <c r="AM357" s="745"/>
      <c r="AN357" s="745"/>
      <c r="AO357" s="745"/>
      <c r="AP357" s="745"/>
      <c r="AQ357" s="745"/>
      <c r="AR357" s="745"/>
      <c r="AS357" s="745"/>
      <c r="AT357" s="745"/>
      <c r="AU357" s="745"/>
      <c r="AV357" s="745"/>
      <c r="AW357" s="745"/>
      <c r="AX357" s="745"/>
    </row>
    <row r="358" spans="10:50" ht="12.75">
      <c r="J358" s="745"/>
      <c r="K358" s="745"/>
      <c r="L358" s="745"/>
      <c r="M358" s="745"/>
      <c r="N358" s="745"/>
      <c r="O358" s="745"/>
      <c r="P358" s="745"/>
      <c r="Q358" s="745"/>
      <c r="R358" s="745"/>
      <c r="S358" s="745"/>
      <c r="T358" s="745"/>
      <c r="U358" s="745"/>
      <c r="V358" s="745"/>
      <c r="W358" s="745"/>
      <c r="X358" s="745"/>
      <c r="Y358" s="745"/>
      <c r="Z358" s="745"/>
      <c r="AA358" s="745"/>
      <c r="AB358" s="745"/>
      <c r="AC358" s="745"/>
      <c r="AD358" s="745"/>
      <c r="AE358" s="745"/>
      <c r="AF358" s="745"/>
      <c r="AG358" s="745"/>
      <c r="AH358" s="745"/>
      <c r="AI358" s="745"/>
      <c r="AJ358" s="745"/>
      <c r="AK358" s="745"/>
      <c r="AL358" s="745"/>
      <c r="AM358" s="745"/>
      <c r="AN358" s="745"/>
      <c r="AO358" s="745"/>
      <c r="AP358" s="745"/>
      <c r="AQ358" s="745"/>
      <c r="AR358" s="745"/>
      <c r="AS358" s="745"/>
      <c r="AT358" s="745"/>
      <c r="AU358" s="745"/>
      <c r="AV358" s="745"/>
      <c r="AW358" s="745"/>
      <c r="AX358" s="745"/>
    </row>
    <row r="359" spans="10:50" ht="12.75">
      <c r="J359" s="745"/>
      <c r="K359" s="745"/>
      <c r="L359" s="745"/>
      <c r="M359" s="745"/>
      <c r="N359" s="745"/>
      <c r="O359" s="745"/>
      <c r="P359" s="745"/>
      <c r="Q359" s="745"/>
      <c r="R359" s="745"/>
      <c r="S359" s="745"/>
      <c r="T359" s="745"/>
      <c r="U359" s="745"/>
      <c r="V359" s="745"/>
      <c r="W359" s="745"/>
      <c r="X359" s="745"/>
      <c r="Y359" s="745"/>
      <c r="Z359" s="745"/>
      <c r="AA359" s="745"/>
      <c r="AB359" s="745"/>
      <c r="AC359" s="745"/>
      <c r="AD359" s="745"/>
      <c r="AE359" s="745"/>
      <c r="AF359" s="745"/>
      <c r="AG359" s="745"/>
      <c r="AH359" s="745"/>
      <c r="AI359" s="745"/>
      <c r="AJ359" s="745"/>
      <c r="AK359" s="745"/>
      <c r="AL359" s="745"/>
      <c r="AM359" s="745"/>
      <c r="AN359" s="745"/>
      <c r="AO359" s="745"/>
      <c r="AP359" s="745"/>
      <c r="AQ359" s="745"/>
      <c r="AR359" s="745"/>
      <c r="AS359" s="745"/>
      <c r="AT359" s="745"/>
      <c r="AU359" s="745"/>
      <c r="AV359" s="745"/>
      <c r="AW359" s="745"/>
      <c r="AX359" s="745"/>
    </row>
    <row r="360" spans="10:50" ht="12.75">
      <c r="J360" s="745"/>
      <c r="K360" s="745"/>
      <c r="L360" s="745"/>
      <c r="M360" s="745"/>
      <c r="N360" s="745"/>
      <c r="O360" s="745"/>
      <c r="P360" s="745"/>
      <c r="Q360" s="745"/>
      <c r="R360" s="745"/>
      <c r="S360" s="745"/>
      <c r="T360" s="745"/>
      <c r="U360" s="745"/>
      <c r="V360" s="745"/>
      <c r="W360" s="745"/>
      <c r="X360" s="745"/>
      <c r="Y360" s="745"/>
      <c r="Z360" s="745"/>
      <c r="AA360" s="745"/>
      <c r="AB360" s="745"/>
      <c r="AC360" s="745"/>
      <c r="AD360" s="745"/>
      <c r="AE360" s="745"/>
      <c r="AF360" s="745"/>
      <c r="AG360" s="745"/>
      <c r="AH360" s="745"/>
      <c r="AI360" s="745"/>
      <c r="AJ360" s="745"/>
      <c r="AK360" s="745"/>
      <c r="AL360" s="745"/>
      <c r="AM360" s="745"/>
      <c r="AN360" s="745"/>
      <c r="AO360" s="745"/>
      <c r="AP360" s="745"/>
      <c r="AQ360" s="745"/>
      <c r="AR360" s="745"/>
      <c r="AS360" s="745"/>
      <c r="AT360" s="745"/>
      <c r="AU360" s="745"/>
      <c r="AV360" s="745"/>
      <c r="AW360" s="745"/>
      <c r="AX360" s="745"/>
    </row>
    <row r="361" spans="10:50" ht="12.75">
      <c r="J361" s="745"/>
      <c r="K361" s="745"/>
      <c r="L361" s="745"/>
      <c r="M361" s="745"/>
      <c r="N361" s="745"/>
      <c r="O361" s="745"/>
      <c r="P361" s="745"/>
      <c r="Q361" s="745"/>
      <c r="R361" s="745"/>
      <c r="S361" s="745"/>
      <c r="T361" s="745"/>
      <c r="U361" s="745"/>
      <c r="V361" s="745"/>
      <c r="W361" s="745"/>
      <c r="X361" s="745"/>
      <c r="Y361" s="745"/>
      <c r="Z361" s="745"/>
      <c r="AA361" s="745"/>
      <c r="AB361" s="745"/>
      <c r="AC361" s="745"/>
      <c r="AD361" s="745"/>
      <c r="AE361" s="745"/>
      <c r="AF361" s="745"/>
      <c r="AG361" s="745"/>
      <c r="AH361" s="745"/>
      <c r="AI361" s="745"/>
      <c r="AJ361" s="745"/>
      <c r="AK361" s="745"/>
      <c r="AL361" s="745"/>
      <c r="AM361" s="745"/>
      <c r="AN361" s="745"/>
      <c r="AO361" s="745"/>
      <c r="AP361" s="745"/>
      <c r="AQ361" s="745"/>
      <c r="AR361" s="745"/>
      <c r="AS361" s="745"/>
      <c r="AT361" s="745"/>
      <c r="AU361" s="745"/>
      <c r="AV361" s="745"/>
      <c r="AW361" s="745"/>
      <c r="AX361" s="745"/>
    </row>
    <row r="362" spans="10:50" ht="12.75">
      <c r="J362" s="745"/>
      <c r="K362" s="745"/>
      <c r="L362" s="745"/>
      <c r="M362" s="745"/>
      <c r="N362" s="745"/>
      <c r="O362" s="745"/>
      <c r="P362" s="745"/>
      <c r="Q362" s="745"/>
      <c r="R362" s="745"/>
      <c r="S362" s="745"/>
      <c r="T362" s="745"/>
      <c r="U362" s="745"/>
      <c r="V362" s="745"/>
      <c r="W362" s="745"/>
      <c r="X362" s="745"/>
      <c r="Y362" s="745"/>
      <c r="Z362" s="745"/>
      <c r="AA362" s="745"/>
      <c r="AB362" s="745"/>
      <c r="AC362" s="745"/>
      <c r="AD362" s="745"/>
      <c r="AE362" s="745"/>
      <c r="AF362" s="745"/>
      <c r="AG362" s="745"/>
      <c r="AH362" s="745"/>
      <c r="AI362" s="745"/>
      <c r="AJ362" s="745"/>
      <c r="AK362" s="745"/>
      <c r="AL362" s="745"/>
      <c r="AM362" s="745"/>
      <c r="AN362" s="745"/>
      <c r="AO362" s="745"/>
      <c r="AP362" s="745"/>
      <c r="AQ362" s="745"/>
      <c r="AR362" s="745"/>
      <c r="AS362" s="745"/>
      <c r="AT362" s="745"/>
      <c r="AU362" s="745"/>
      <c r="AV362" s="745"/>
      <c r="AW362" s="745"/>
      <c r="AX362" s="745"/>
    </row>
    <row r="363" spans="10:50" ht="12.75">
      <c r="J363" s="745"/>
      <c r="K363" s="745"/>
      <c r="L363" s="745"/>
      <c r="M363" s="745"/>
      <c r="N363" s="745"/>
      <c r="O363" s="745"/>
      <c r="P363" s="745"/>
      <c r="Q363" s="745"/>
      <c r="R363" s="745"/>
      <c r="S363" s="745"/>
      <c r="T363" s="745"/>
      <c r="U363" s="745"/>
      <c r="V363" s="745"/>
      <c r="W363" s="745"/>
      <c r="X363" s="745"/>
      <c r="Y363" s="745"/>
      <c r="Z363" s="745"/>
      <c r="AA363" s="745"/>
      <c r="AB363" s="745"/>
      <c r="AC363" s="745"/>
      <c r="AD363" s="745"/>
      <c r="AE363" s="745"/>
      <c r="AF363" s="745"/>
      <c r="AG363" s="745"/>
      <c r="AH363" s="745"/>
      <c r="AI363" s="745"/>
      <c r="AJ363" s="745"/>
      <c r="AK363" s="745"/>
      <c r="AL363" s="745"/>
      <c r="AM363" s="745"/>
      <c r="AN363" s="745"/>
      <c r="AO363" s="745"/>
      <c r="AP363" s="745"/>
      <c r="AQ363" s="745"/>
      <c r="AR363" s="745"/>
      <c r="AS363" s="745"/>
      <c r="AT363" s="745"/>
      <c r="AU363" s="745"/>
      <c r="AV363" s="745"/>
      <c r="AW363" s="745"/>
      <c r="AX363" s="745"/>
    </row>
    <row r="364" spans="10:50" ht="12.75">
      <c r="J364" s="745"/>
      <c r="K364" s="745"/>
      <c r="L364" s="745"/>
      <c r="M364" s="745"/>
      <c r="N364" s="745"/>
      <c r="O364" s="745"/>
      <c r="P364" s="745"/>
      <c r="Q364" s="745"/>
      <c r="R364" s="745"/>
      <c r="S364" s="745"/>
      <c r="T364" s="745"/>
      <c r="U364" s="745"/>
      <c r="V364" s="745"/>
      <c r="W364" s="745"/>
      <c r="X364" s="745"/>
      <c r="Y364" s="745"/>
      <c r="Z364" s="745"/>
      <c r="AA364" s="745"/>
      <c r="AB364" s="745"/>
      <c r="AC364" s="745"/>
      <c r="AD364" s="745"/>
      <c r="AE364" s="745"/>
      <c r="AF364" s="745"/>
      <c r="AG364" s="745"/>
      <c r="AH364" s="745"/>
      <c r="AI364" s="745"/>
      <c r="AJ364" s="745"/>
      <c r="AK364" s="745"/>
      <c r="AL364" s="745"/>
      <c r="AM364" s="745"/>
      <c r="AN364" s="745"/>
      <c r="AO364" s="745"/>
      <c r="AP364" s="745"/>
      <c r="AQ364" s="745"/>
      <c r="AR364" s="745"/>
      <c r="AS364" s="745"/>
      <c r="AT364" s="745"/>
      <c r="AU364" s="745"/>
      <c r="AV364" s="745"/>
      <c r="AW364" s="745"/>
      <c r="AX364" s="745"/>
    </row>
    <row r="365" spans="10:50" ht="12.75">
      <c r="J365" s="745"/>
      <c r="K365" s="745"/>
      <c r="L365" s="745"/>
      <c r="M365" s="745"/>
      <c r="N365" s="745"/>
      <c r="O365" s="745"/>
      <c r="P365" s="745"/>
      <c r="Q365" s="745"/>
      <c r="R365" s="745"/>
      <c r="S365" s="745"/>
      <c r="T365" s="745"/>
      <c r="U365" s="745"/>
      <c r="V365" s="745"/>
      <c r="W365" s="745"/>
      <c r="X365" s="745"/>
      <c r="Y365" s="745"/>
      <c r="Z365" s="745"/>
      <c r="AA365" s="745"/>
      <c r="AB365" s="745"/>
      <c r="AC365" s="745"/>
      <c r="AD365" s="745"/>
      <c r="AE365" s="745"/>
      <c r="AF365" s="745"/>
      <c r="AG365" s="745"/>
      <c r="AH365" s="745"/>
      <c r="AI365" s="745"/>
      <c r="AJ365" s="745"/>
      <c r="AK365" s="745"/>
      <c r="AL365" s="745"/>
      <c r="AM365" s="745"/>
      <c r="AN365" s="745"/>
      <c r="AO365" s="745"/>
      <c r="AP365" s="745"/>
      <c r="AQ365" s="745"/>
      <c r="AR365" s="745"/>
      <c r="AS365" s="745"/>
      <c r="AT365" s="745"/>
      <c r="AU365" s="745"/>
      <c r="AV365" s="745"/>
      <c r="AW365" s="745"/>
      <c r="AX365" s="745"/>
    </row>
    <row r="366" spans="10:50" ht="12.75">
      <c r="J366" s="745"/>
      <c r="K366" s="745"/>
      <c r="L366" s="745"/>
      <c r="M366" s="745"/>
      <c r="N366" s="745"/>
      <c r="O366" s="745"/>
      <c r="P366" s="745"/>
      <c r="Q366" s="745"/>
      <c r="R366" s="745"/>
      <c r="S366" s="745"/>
      <c r="T366" s="745"/>
      <c r="U366" s="745"/>
      <c r="V366" s="745"/>
      <c r="W366" s="745"/>
      <c r="X366" s="745"/>
      <c r="Y366" s="745"/>
      <c r="Z366" s="745"/>
      <c r="AA366" s="745"/>
      <c r="AB366" s="745"/>
      <c r="AC366" s="745"/>
      <c r="AD366" s="745"/>
      <c r="AE366" s="745"/>
      <c r="AF366" s="745"/>
      <c r="AG366" s="745"/>
      <c r="AH366" s="745"/>
      <c r="AI366" s="745"/>
      <c r="AJ366" s="745"/>
      <c r="AK366" s="745"/>
      <c r="AL366" s="745"/>
      <c r="AM366" s="745"/>
      <c r="AN366" s="745"/>
      <c r="AO366" s="745"/>
      <c r="AP366" s="745"/>
      <c r="AQ366" s="745"/>
      <c r="AR366" s="745"/>
      <c r="AS366" s="745"/>
      <c r="AT366" s="745"/>
      <c r="AU366" s="745"/>
      <c r="AV366" s="745"/>
      <c r="AW366" s="745"/>
      <c r="AX366" s="745"/>
    </row>
    <row r="367" spans="10:50" ht="12.75">
      <c r="J367" s="745"/>
      <c r="K367" s="745"/>
      <c r="L367" s="745"/>
      <c r="M367" s="745"/>
      <c r="N367" s="745"/>
      <c r="O367" s="745"/>
      <c r="P367" s="745"/>
      <c r="Q367" s="745"/>
      <c r="R367" s="745"/>
      <c r="S367" s="745"/>
      <c r="T367" s="745"/>
      <c r="U367" s="745"/>
      <c r="V367" s="745"/>
      <c r="W367" s="745"/>
      <c r="X367" s="745"/>
      <c r="Y367" s="745"/>
      <c r="Z367" s="745"/>
      <c r="AA367" s="745"/>
      <c r="AB367" s="745"/>
      <c r="AC367" s="745"/>
      <c r="AD367" s="745"/>
      <c r="AE367" s="745"/>
      <c r="AF367" s="745"/>
      <c r="AG367" s="745"/>
      <c r="AH367" s="745"/>
      <c r="AI367" s="745"/>
      <c r="AJ367" s="745"/>
      <c r="AK367" s="745"/>
      <c r="AL367" s="745"/>
      <c r="AM367" s="745"/>
      <c r="AN367" s="745"/>
      <c r="AO367" s="745"/>
      <c r="AP367" s="745"/>
      <c r="AQ367" s="745"/>
      <c r="AR367" s="745"/>
      <c r="AS367" s="745"/>
      <c r="AT367" s="745"/>
      <c r="AU367" s="745"/>
      <c r="AV367" s="745"/>
      <c r="AW367" s="745"/>
      <c r="AX367" s="745"/>
    </row>
    <row r="368" spans="10:50" ht="12.75">
      <c r="J368" s="745"/>
      <c r="K368" s="745"/>
      <c r="L368" s="745"/>
      <c r="M368" s="745"/>
      <c r="N368" s="745"/>
      <c r="O368" s="745"/>
      <c r="P368" s="745"/>
      <c r="Q368" s="745"/>
      <c r="R368" s="745"/>
      <c r="S368" s="745"/>
      <c r="T368" s="745"/>
      <c r="U368" s="745"/>
      <c r="V368" s="745"/>
      <c r="W368" s="745"/>
      <c r="X368" s="745"/>
      <c r="Y368" s="745"/>
      <c r="Z368" s="745"/>
      <c r="AA368" s="745"/>
      <c r="AB368" s="745"/>
      <c r="AC368" s="745"/>
      <c r="AD368" s="745"/>
      <c r="AE368" s="745"/>
      <c r="AF368" s="745"/>
      <c r="AG368" s="745"/>
      <c r="AH368" s="745"/>
      <c r="AI368" s="745"/>
      <c r="AJ368" s="745"/>
      <c r="AK368" s="745"/>
      <c r="AL368" s="745"/>
      <c r="AM368" s="745"/>
      <c r="AN368" s="745"/>
      <c r="AO368" s="745"/>
      <c r="AP368" s="745"/>
      <c r="AQ368" s="745"/>
      <c r="AR368" s="745"/>
      <c r="AS368" s="745"/>
      <c r="AT368" s="745"/>
      <c r="AU368" s="745"/>
      <c r="AV368" s="745"/>
      <c r="AW368" s="745"/>
      <c r="AX368" s="745"/>
    </row>
    <row r="369" spans="10:50" ht="12.75">
      <c r="J369" s="745"/>
      <c r="K369" s="745"/>
      <c r="L369" s="745"/>
      <c r="M369" s="745"/>
      <c r="N369" s="745"/>
      <c r="O369" s="745"/>
      <c r="P369" s="745"/>
      <c r="Q369" s="745"/>
      <c r="R369" s="745"/>
      <c r="S369" s="745"/>
      <c r="T369" s="745"/>
      <c r="U369" s="745"/>
      <c r="V369" s="745"/>
      <c r="W369" s="745"/>
      <c r="X369" s="745"/>
      <c r="Y369" s="745"/>
      <c r="Z369" s="745"/>
      <c r="AA369" s="745"/>
      <c r="AB369" s="745"/>
      <c r="AC369" s="745"/>
      <c r="AD369" s="745"/>
      <c r="AE369" s="745"/>
      <c r="AF369" s="745"/>
      <c r="AG369" s="745"/>
      <c r="AH369" s="745"/>
      <c r="AI369" s="745"/>
      <c r="AJ369" s="745"/>
      <c r="AK369" s="745"/>
      <c r="AL369" s="745"/>
      <c r="AM369" s="745"/>
      <c r="AN369" s="745"/>
      <c r="AO369" s="745"/>
      <c r="AP369" s="745"/>
      <c r="AQ369" s="745"/>
      <c r="AR369" s="745"/>
      <c r="AS369" s="745"/>
      <c r="AT369" s="745"/>
      <c r="AU369" s="745"/>
      <c r="AV369" s="745"/>
      <c r="AW369" s="745"/>
      <c r="AX369" s="745"/>
    </row>
    <row r="370" spans="10:50" ht="12.75">
      <c r="J370" s="745"/>
      <c r="K370" s="745"/>
      <c r="L370" s="745"/>
      <c r="M370" s="745"/>
      <c r="N370" s="745"/>
      <c r="O370" s="745"/>
      <c r="P370" s="745"/>
      <c r="Q370" s="745"/>
      <c r="R370" s="745"/>
      <c r="S370" s="745"/>
      <c r="T370" s="745"/>
      <c r="U370" s="745"/>
      <c r="V370" s="745"/>
      <c r="W370" s="745"/>
      <c r="X370" s="745"/>
      <c r="Y370" s="745"/>
      <c r="Z370" s="745"/>
      <c r="AA370" s="745"/>
      <c r="AB370" s="745"/>
      <c r="AC370" s="745"/>
      <c r="AD370" s="745"/>
      <c r="AE370" s="745"/>
      <c r="AF370" s="745"/>
      <c r="AG370" s="745"/>
      <c r="AH370" s="745"/>
      <c r="AI370" s="745"/>
      <c r="AJ370" s="745"/>
      <c r="AK370" s="745"/>
      <c r="AL370" s="745"/>
      <c r="AM370" s="745"/>
      <c r="AN370" s="745"/>
      <c r="AO370" s="745"/>
      <c r="AP370" s="745"/>
      <c r="AQ370" s="745"/>
      <c r="AR370" s="745"/>
      <c r="AS370" s="745"/>
      <c r="AT370" s="745"/>
      <c r="AU370" s="745"/>
      <c r="AV370" s="745"/>
      <c r="AW370" s="745"/>
      <c r="AX370" s="745"/>
    </row>
    <row r="371" spans="10:50" ht="12.75">
      <c r="J371" s="745"/>
      <c r="K371" s="745"/>
      <c r="L371" s="745"/>
      <c r="M371" s="745"/>
      <c r="N371" s="745"/>
      <c r="O371" s="745"/>
      <c r="P371" s="745"/>
      <c r="Q371" s="745"/>
      <c r="R371" s="745"/>
      <c r="S371" s="745"/>
      <c r="T371" s="745"/>
      <c r="U371" s="745"/>
      <c r="V371" s="745"/>
      <c r="W371" s="745"/>
      <c r="X371" s="745"/>
      <c r="Y371" s="745"/>
      <c r="Z371" s="745"/>
      <c r="AA371" s="745"/>
      <c r="AB371" s="745"/>
      <c r="AC371" s="745"/>
      <c r="AD371" s="745"/>
      <c r="AE371" s="745"/>
      <c r="AF371" s="745"/>
      <c r="AG371" s="745"/>
      <c r="AH371" s="745"/>
      <c r="AI371" s="745"/>
      <c r="AJ371" s="745"/>
      <c r="AK371" s="745"/>
      <c r="AL371" s="745"/>
      <c r="AM371" s="745"/>
      <c r="AN371" s="745"/>
      <c r="AO371" s="745"/>
      <c r="AP371" s="745"/>
      <c r="AQ371" s="745"/>
      <c r="AR371" s="745"/>
      <c r="AS371" s="745"/>
      <c r="AT371" s="745"/>
      <c r="AU371" s="745"/>
      <c r="AV371" s="745"/>
      <c r="AW371" s="745"/>
      <c r="AX371" s="745"/>
    </row>
    <row r="372" spans="10:50" ht="12.75">
      <c r="J372" s="745"/>
      <c r="K372" s="745"/>
      <c r="L372" s="745"/>
      <c r="M372" s="745"/>
      <c r="N372" s="745"/>
      <c r="O372" s="745"/>
      <c r="P372" s="745"/>
      <c r="Q372" s="745"/>
      <c r="R372" s="745"/>
      <c r="S372" s="745"/>
      <c r="T372" s="745"/>
      <c r="U372" s="745"/>
      <c r="V372" s="745"/>
      <c r="W372" s="745"/>
      <c r="X372" s="745"/>
      <c r="Y372" s="745"/>
      <c r="Z372" s="745"/>
      <c r="AA372" s="745"/>
      <c r="AB372" s="745"/>
      <c r="AC372" s="745"/>
      <c r="AD372" s="745"/>
      <c r="AE372" s="745"/>
      <c r="AF372" s="745"/>
      <c r="AG372" s="745"/>
      <c r="AH372" s="745"/>
      <c r="AI372" s="745"/>
      <c r="AJ372" s="745"/>
      <c r="AK372" s="745"/>
      <c r="AL372" s="745"/>
      <c r="AM372" s="745"/>
      <c r="AN372" s="745"/>
      <c r="AO372" s="745"/>
      <c r="AP372" s="745"/>
      <c r="AQ372" s="745"/>
      <c r="AR372" s="745"/>
      <c r="AS372" s="745"/>
      <c r="AT372" s="745"/>
      <c r="AU372" s="745"/>
      <c r="AV372" s="745"/>
      <c r="AW372" s="745"/>
      <c r="AX372" s="745"/>
    </row>
    <row r="373" spans="10:50" ht="12.75">
      <c r="J373" s="745"/>
      <c r="K373" s="745"/>
      <c r="L373" s="745"/>
      <c r="M373" s="745"/>
      <c r="N373" s="745"/>
      <c r="O373" s="745"/>
      <c r="P373" s="745"/>
      <c r="Q373" s="745"/>
      <c r="R373" s="745"/>
      <c r="S373" s="745"/>
      <c r="T373" s="745"/>
      <c r="U373" s="745"/>
      <c r="V373" s="745"/>
      <c r="W373" s="745"/>
      <c r="X373" s="745"/>
      <c r="Y373" s="745"/>
      <c r="Z373" s="745"/>
      <c r="AA373" s="745"/>
      <c r="AB373" s="745"/>
      <c r="AC373" s="745"/>
      <c r="AD373" s="745"/>
      <c r="AE373" s="745"/>
      <c r="AF373" s="745"/>
      <c r="AG373" s="745"/>
      <c r="AH373" s="745"/>
      <c r="AI373" s="745"/>
      <c r="AJ373" s="745"/>
      <c r="AK373" s="745"/>
      <c r="AL373" s="745"/>
      <c r="AM373" s="745"/>
      <c r="AN373" s="745"/>
      <c r="AO373" s="745"/>
      <c r="AP373" s="745"/>
      <c r="AQ373" s="745"/>
      <c r="AR373" s="745"/>
      <c r="AS373" s="745"/>
      <c r="AT373" s="745"/>
      <c r="AU373" s="745"/>
      <c r="AV373" s="745"/>
      <c r="AW373" s="745"/>
      <c r="AX373" s="745"/>
    </row>
    <row r="374" spans="10:50" ht="12.75">
      <c r="J374" s="745"/>
      <c r="K374" s="745"/>
      <c r="L374" s="745"/>
      <c r="M374" s="745"/>
      <c r="N374" s="745"/>
      <c r="O374" s="745"/>
      <c r="P374" s="745"/>
      <c r="Q374" s="745"/>
      <c r="R374" s="745"/>
      <c r="S374" s="745"/>
      <c r="T374" s="745"/>
      <c r="U374" s="745"/>
      <c r="V374" s="745"/>
      <c r="W374" s="745"/>
      <c r="X374" s="745"/>
      <c r="Y374" s="745"/>
      <c r="Z374" s="745"/>
      <c r="AA374" s="745"/>
      <c r="AB374" s="745"/>
      <c r="AC374" s="745"/>
      <c r="AD374" s="745"/>
      <c r="AE374" s="745"/>
      <c r="AF374" s="745"/>
      <c r="AG374" s="745"/>
      <c r="AH374" s="745"/>
      <c r="AI374" s="745"/>
      <c r="AJ374" s="745"/>
      <c r="AK374" s="745"/>
      <c r="AL374" s="745"/>
      <c r="AM374" s="745"/>
      <c r="AN374" s="745"/>
      <c r="AO374" s="745"/>
      <c r="AP374" s="745"/>
      <c r="AQ374" s="745"/>
      <c r="AR374" s="745"/>
      <c r="AS374" s="745"/>
      <c r="AT374" s="745"/>
      <c r="AU374" s="745"/>
      <c r="AV374" s="745"/>
      <c r="AW374" s="745"/>
      <c r="AX374" s="745"/>
    </row>
    <row r="375" spans="10:50" ht="12.75">
      <c r="J375" s="745"/>
      <c r="K375" s="745"/>
      <c r="L375" s="745"/>
      <c r="M375" s="745"/>
      <c r="N375" s="745"/>
      <c r="O375" s="745"/>
      <c r="P375" s="745"/>
      <c r="Q375" s="745"/>
      <c r="R375" s="745"/>
      <c r="S375" s="745"/>
      <c r="T375" s="745"/>
      <c r="U375" s="745"/>
      <c r="V375" s="745"/>
      <c r="W375" s="745"/>
      <c r="X375" s="745"/>
      <c r="Y375" s="745"/>
      <c r="Z375" s="745"/>
      <c r="AA375" s="745"/>
      <c r="AB375" s="745"/>
      <c r="AC375" s="745"/>
      <c r="AD375" s="745"/>
      <c r="AE375" s="745"/>
      <c r="AF375" s="745"/>
      <c r="AG375" s="745"/>
      <c r="AH375" s="745"/>
      <c r="AI375" s="745"/>
      <c r="AJ375" s="745"/>
      <c r="AK375" s="745"/>
      <c r="AL375" s="745"/>
      <c r="AM375" s="745"/>
      <c r="AN375" s="745"/>
      <c r="AO375" s="745"/>
      <c r="AP375" s="745"/>
      <c r="AQ375" s="745"/>
      <c r="AR375" s="745"/>
      <c r="AS375" s="745"/>
      <c r="AT375" s="745"/>
      <c r="AU375" s="745"/>
      <c r="AV375" s="745"/>
      <c r="AW375" s="745"/>
      <c r="AX375" s="745"/>
    </row>
    <row r="376" spans="10:50" ht="12.75">
      <c r="J376" s="745"/>
      <c r="K376" s="745"/>
      <c r="L376" s="745"/>
      <c r="M376" s="745"/>
      <c r="N376" s="745"/>
      <c r="O376" s="745"/>
      <c r="P376" s="745"/>
      <c r="Q376" s="745"/>
      <c r="R376" s="745"/>
      <c r="S376" s="745"/>
      <c r="T376" s="745"/>
      <c r="U376" s="745"/>
      <c r="V376" s="745"/>
      <c r="W376" s="745"/>
      <c r="X376" s="745"/>
      <c r="Y376" s="745"/>
      <c r="Z376" s="745"/>
      <c r="AA376" s="745"/>
      <c r="AB376" s="745"/>
      <c r="AC376" s="745"/>
      <c r="AD376" s="745"/>
      <c r="AE376" s="745"/>
      <c r="AF376" s="745"/>
      <c r="AG376" s="745"/>
      <c r="AH376" s="745"/>
      <c r="AI376" s="745"/>
      <c r="AJ376" s="745"/>
      <c r="AK376" s="745"/>
      <c r="AL376" s="745"/>
      <c r="AM376" s="745"/>
      <c r="AN376" s="745"/>
      <c r="AO376" s="745"/>
      <c r="AP376" s="745"/>
      <c r="AQ376" s="745"/>
      <c r="AR376" s="745"/>
      <c r="AS376" s="745"/>
      <c r="AT376" s="745"/>
      <c r="AU376" s="745"/>
      <c r="AV376" s="745"/>
      <c r="AW376" s="745"/>
      <c r="AX376" s="745"/>
    </row>
    <row r="377" spans="10:50" ht="12.75">
      <c r="J377" s="745"/>
      <c r="K377" s="745"/>
      <c r="L377" s="745"/>
      <c r="M377" s="745"/>
      <c r="N377" s="745"/>
      <c r="O377" s="745"/>
      <c r="P377" s="745"/>
      <c r="Q377" s="745"/>
      <c r="R377" s="745"/>
      <c r="S377" s="745"/>
      <c r="T377" s="745"/>
      <c r="U377" s="745"/>
      <c r="V377" s="745"/>
      <c r="W377" s="745"/>
      <c r="X377" s="745"/>
      <c r="Y377" s="745"/>
      <c r="Z377" s="745"/>
      <c r="AA377" s="745"/>
      <c r="AB377" s="745"/>
      <c r="AC377" s="745"/>
      <c r="AD377" s="745"/>
      <c r="AE377" s="745"/>
      <c r="AF377" s="745"/>
      <c r="AG377" s="745"/>
      <c r="AH377" s="745"/>
      <c r="AI377" s="745"/>
      <c r="AJ377" s="745"/>
      <c r="AK377" s="745"/>
      <c r="AL377" s="745"/>
      <c r="AM377" s="745"/>
      <c r="AN377" s="745"/>
      <c r="AO377" s="745"/>
      <c r="AP377" s="745"/>
      <c r="AQ377" s="745"/>
      <c r="AR377" s="745"/>
      <c r="AS377" s="745"/>
      <c r="AT377" s="745"/>
      <c r="AU377" s="745"/>
      <c r="AV377" s="745"/>
      <c r="AW377" s="745"/>
      <c r="AX377" s="745"/>
    </row>
    <row r="378" spans="10:50" ht="12.75">
      <c r="J378" s="745"/>
      <c r="K378" s="745"/>
      <c r="L378" s="745"/>
      <c r="M378" s="745"/>
      <c r="N378" s="745"/>
      <c r="O378" s="745"/>
      <c r="P378" s="745"/>
      <c r="Q378" s="745"/>
      <c r="R378" s="745"/>
      <c r="S378" s="745"/>
      <c r="T378" s="745"/>
      <c r="U378" s="745"/>
      <c r="V378" s="745"/>
      <c r="W378" s="745"/>
      <c r="X378" s="745"/>
      <c r="Y378" s="745"/>
      <c r="Z378" s="745"/>
      <c r="AA378" s="745"/>
      <c r="AB378" s="745"/>
      <c r="AC378" s="745"/>
      <c r="AD378" s="745"/>
      <c r="AE378" s="745"/>
      <c r="AF378" s="745"/>
      <c r="AG378" s="745"/>
      <c r="AH378" s="745"/>
      <c r="AI378" s="745"/>
      <c r="AJ378" s="745"/>
      <c r="AK378" s="745"/>
      <c r="AL378" s="745"/>
      <c r="AM378" s="745"/>
      <c r="AN378" s="745"/>
      <c r="AO378" s="745"/>
      <c r="AP378" s="745"/>
      <c r="AQ378" s="745"/>
      <c r="AR378" s="745"/>
      <c r="AS378" s="745"/>
      <c r="AT378" s="745"/>
      <c r="AU378" s="745"/>
      <c r="AV378" s="745"/>
      <c r="AW378" s="745"/>
      <c r="AX378" s="745"/>
    </row>
    <row r="379" spans="10:50" ht="12.75">
      <c r="J379" s="745"/>
      <c r="K379" s="745"/>
      <c r="L379" s="745"/>
      <c r="M379" s="745"/>
      <c r="N379" s="745"/>
      <c r="O379" s="745"/>
      <c r="P379" s="745"/>
      <c r="Q379" s="745"/>
      <c r="R379" s="745"/>
      <c r="S379" s="745"/>
      <c r="T379" s="745"/>
      <c r="U379" s="745"/>
      <c r="V379" s="745"/>
      <c r="W379" s="745"/>
      <c r="X379" s="745"/>
      <c r="Y379" s="745"/>
      <c r="Z379" s="745"/>
      <c r="AA379" s="745"/>
      <c r="AB379" s="745"/>
      <c r="AC379" s="745"/>
      <c r="AD379" s="745"/>
      <c r="AE379" s="745"/>
      <c r="AF379" s="745"/>
      <c r="AG379" s="745"/>
      <c r="AH379" s="745"/>
      <c r="AI379" s="745"/>
      <c r="AJ379" s="745"/>
      <c r="AK379" s="745"/>
      <c r="AL379" s="745"/>
      <c r="AM379" s="745"/>
      <c r="AN379" s="745"/>
      <c r="AO379" s="745"/>
      <c r="AP379" s="745"/>
      <c r="AQ379" s="745"/>
      <c r="AR379" s="745"/>
      <c r="AS379" s="745"/>
      <c r="AT379" s="745"/>
      <c r="AU379" s="745"/>
      <c r="AV379" s="745"/>
      <c r="AW379" s="745"/>
      <c r="AX379" s="745"/>
    </row>
    <row r="380" spans="10:50" ht="12.75">
      <c r="J380" s="745"/>
      <c r="K380" s="745"/>
      <c r="L380" s="745"/>
      <c r="M380" s="745"/>
      <c r="N380" s="745"/>
      <c r="O380" s="745"/>
      <c r="P380" s="745"/>
      <c r="Q380" s="745"/>
      <c r="R380" s="745"/>
      <c r="S380" s="745"/>
      <c r="T380" s="745"/>
      <c r="U380" s="745"/>
      <c r="V380" s="745"/>
      <c r="W380" s="745"/>
      <c r="X380" s="745"/>
      <c r="Y380" s="745"/>
      <c r="Z380" s="745"/>
      <c r="AA380" s="745"/>
      <c r="AB380" s="745"/>
      <c r="AC380" s="745"/>
      <c r="AD380" s="745"/>
      <c r="AE380" s="745"/>
      <c r="AF380" s="745"/>
      <c r="AG380" s="745"/>
      <c r="AH380" s="745"/>
      <c r="AI380" s="745"/>
      <c r="AJ380" s="745"/>
      <c r="AK380" s="745"/>
      <c r="AL380" s="745"/>
      <c r="AM380" s="745"/>
      <c r="AN380" s="745"/>
      <c r="AO380" s="745"/>
      <c r="AP380" s="745"/>
      <c r="AQ380" s="745"/>
      <c r="AR380" s="745"/>
      <c r="AS380" s="745"/>
      <c r="AT380" s="745"/>
      <c r="AU380" s="745"/>
      <c r="AV380" s="745"/>
      <c r="AW380" s="745"/>
      <c r="AX380" s="745"/>
    </row>
    <row r="381" spans="10:50" ht="12.75">
      <c r="J381" s="745"/>
      <c r="K381" s="745"/>
      <c r="L381" s="745"/>
      <c r="M381" s="745"/>
      <c r="N381" s="745"/>
      <c r="O381" s="745"/>
      <c r="P381" s="745"/>
      <c r="Q381" s="745"/>
      <c r="R381" s="745"/>
      <c r="S381" s="745"/>
      <c r="T381" s="745"/>
      <c r="U381" s="745"/>
      <c r="V381" s="745"/>
      <c r="W381" s="745"/>
      <c r="X381" s="745"/>
      <c r="Y381" s="745"/>
      <c r="Z381" s="745"/>
      <c r="AA381" s="745"/>
      <c r="AB381" s="745"/>
      <c r="AC381" s="745"/>
      <c r="AD381" s="745"/>
      <c r="AE381" s="745"/>
      <c r="AF381" s="745"/>
      <c r="AG381" s="745"/>
      <c r="AH381" s="745"/>
      <c r="AI381" s="745"/>
      <c r="AJ381" s="745"/>
      <c r="AK381" s="745"/>
      <c r="AL381" s="745"/>
      <c r="AM381" s="745"/>
      <c r="AN381" s="745"/>
      <c r="AO381" s="745"/>
      <c r="AP381" s="745"/>
      <c r="AQ381" s="745"/>
      <c r="AR381" s="745"/>
      <c r="AS381" s="745"/>
      <c r="AT381" s="745"/>
      <c r="AU381" s="745"/>
      <c r="AV381" s="745"/>
      <c r="AW381" s="745"/>
      <c r="AX381" s="745"/>
    </row>
    <row r="382" spans="10:50" ht="12.75">
      <c r="J382" s="745"/>
      <c r="K382" s="745"/>
      <c r="L382" s="745"/>
      <c r="M382" s="745"/>
      <c r="N382" s="745"/>
      <c r="O382" s="745"/>
      <c r="P382" s="745"/>
      <c r="Q382" s="745"/>
      <c r="R382" s="745"/>
      <c r="S382" s="745"/>
      <c r="T382" s="745"/>
      <c r="U382" s="745"/>
      <c r="V382" s="745"/>
      <c r="W382" s="745"/>
      <c r="X382" s="745"/>
      <c r="Y382" s="745"/>
      <c r="Z382" s="745"/>
      <c r="AA382" s="745"/>
      <c r="AB382" s="745"/>
      <c r="AC382" s="745"/>
      <c r="AD382" s="745"/>
      <c r="AE382" s="745"/>
      <c r="AF382" s="745"/>
      <c r="AG382" s="745"/>
      <c r="AH382" s="745"/>
      <c r="AI382" s="745"/>
      <c r="AJ382" s="745"/>
      <c r="AK382" s="745"/>
      <c r="AL382" s="745"/>
      <c r="AM382" s="745"/>
      <c r="AN382" s="745"/>
      <c r="AO382" s="745"/>
      <c r="AP382" s="745"/>
      <c r="AQ382" s="745"/>
      <c r="AR382" s="745"/>
      <c r="AS382" s="745"/>
      <c r="AT382" s="745"/>
      <c r="AU382" s="745"/>
      <c r="AV382" s="745"/>
      <c r="AW382" s="745"/>
      <c r="AX382" s="745"/>
    </row>
    <row r="383" spans="10:50" ht="12.75">
      <c r="J383" s="745"/>
      <c r="K383" s="745"/>
      <c r="L383" s="745"/>
      <c r="M383" s="745"/>
      <c r="N383" s="745"/>
      <c r="O383" s="745"/>
      <c r="P383" s="745"/>
      <c r="Q383" s="745"/>
      <c r="R383" s="745"/>
      <c r="S383" s="745"/>
      <c r="T383" s="745"/>
      <c r="U383" s="745"/>
      <c r="V383" s="745"/>
      <c r="W383" s="745"/>
      <c r="X383" s="745"/>
      <c r="Y383" s="745"/>
      <c r="Z383" s="745"/>
      <c r="AA383" s="745"/>
      <c r="AB383" s="745"/>
      <c r="AC383" s="745"/>
      <c r="AD383" s="745"/>
      <c r="AE383" s="745"/>
      <c r="AF383" s="745"/>
      <c r="AG383" s="745"/>
      <c r="AH383" s="745"/>
      <c r="AI383" s="745"/>
      <c r="AJ383" s="745"/>
      <c r="AK383" s="745"/>
      <c r="AL383" s="745"/>
      <c r="AM383" s="745"/>
      <c r="AN383" s="745"/>
      <c r="AO383" s="745"/>
      <c r="AP383" s="745"/>
      <c r="AQ383" s="745"/>
      <c r="AR383" s="745"/>
      <c r="AS383" s="745"/>
      <c r="AT383" s="745"/>
      <c r="AU383" s="745"/>
      <c r="AV383" s="745"/>
      <c r="AW383" s="745"/>
      <c r="AX383" s="745"/>
    </row>
    <row r="384" spans="10:50" ht="12.75">
      <c r="J384" s="745"/>
      <c r="K384" s="745"/>
      <c r="L384" s="745"/>
      <c r="M384" s="745"/>
      <c r="N384" s="745"/>
      <c r="O384" s="745"/>
      <c r="P384" s="745"/>
      <c r="Q384" s="745"/>
      <c r="R384" s="745"/>
      <c r="S384" s="745"/>
      <c r="T384" s="745"/>
      <c r="U384" s="745"/>
      <c r="V384" s="745"/>
      <c r="W384" s="745"/>
      <c r="X384" s="745"/>
      <c r="Y384" s="745"/>
      <c r="Z384" s="745"/>
      <c r="AA384" s="745"/>
      <c r="AB384" s="745"/>
      <c r="AC384" s="745"/>
      <c r="AD384" s="745"/>
      <c r="AE384" s="745"/>
      <c r="AF384" s="745"/>
      <c r="AG384" s="745"/>
      <c r="AH384" s="745"/>
      <c r="AI384" s="745"/>
      <c r="AJ384" s="745"/>
      <c r="AK384" s="745"/>
      <c r="AL384" s="745"/>
      <c r="AM384" s="745"/>
      <c r="AN384" s="745"/>
      <c r="AO384" s="745"/>
      <c r="AP384" s="745"/>
      <c r="AQ384" s="745"/>
      <c r="AR384" s="745"/>
      <c r="AS384" s="745"/>
      <c r="AT384" s="745"/>
      <c r="AU384" s="745"/>
      <c r="AV384" s="745"/>
      <c r="AW384" s="745"/>
      <c r="AX384" s="745"/>
    </row>
    <row r="385" spans="10:50" ht="12.75">
      <c r="J385" s="745"/>
      <c r="K385" s="745"/>
      <c r="L385" s="745"/>
      <c r="M385" s="745"/>
      <c r="N385" s="745"/>
      <c r="O385" s="745"/>
      <c r="P385" s="745"/>
      <c r="Q385" s="745"/>
      <c r="R385" s="745"/>
      <c r="S385" s="745"/>
      <c r="T385" s="745"/>
      <c r="U385" s="745"/>
      <c r="V385" s="745"/>
      <c r="W385" s="745"/>
      <c r="X385" s="745"/>
      <c r="Y385" s="745"/>
      <c r="Z385" s="745"/>
      <c r="AA385" s="745"/>
      <c r="AB385" s="745"/>
      <c r="AC385" s="745"/>
      <c r="AD385" s="745"/>
      <c r="AE385" s="745"/>
      <c r="AF385" s="745"/>
      <c r="AG385" s="745"/>
      <c r="AH385" s="745"/>
      <c r="AI385" s="745"/>
      <c r="AJ385" s="745"/>
      <c r="AK385" s="745"/>
      <c r="AL385" s="745"/>
      <c r="AM385" s="745"/>
      <c r="AN385" s="745"/>
      <c r="AO385" s="745"/>
      <c r="AP385" s="745"/>
      <c r="AQ385" s="745"/>
      <c r="AR385" s="745"/>
      <c r="AS385" s="745"/>
      <c r="AT385" s="745"/>
      <c r="AU385" s="745"/>
      <c r="AV385" s="745"/>
      <c r="AW385" s="745"/>
      <c r="AX385" s="745"/>
    </row>
    <row r="386" spans="10:50" ht="12.75">
      <c r="J386" s="745"/>
      <c r="K386" s="745"/>
      <c r="L386" s="745"/>
      <c r="M386" s="745"/>
      <c r="N386" s="745"/>
      <c r="O386" s="745"/>
      <c r="P386" s="745"/>
      <c r="Q386" s="745"/>
      <c r="R386" s="745"/>
      <c r="S386" s="745"/>
      <c r="T386" s="745"/>
      <c r="U386" s="745"/>
      <c r="V386" s="745"/>
      <c r="W386" s="745"/>
      <c r="X386" s="745"/>
      <c r="Y386" s="745"/>
      <c r="Z386" s="745"/>
      <c r="AA386" s="745"/>
      <c r="AB386" s="745"/>
      <c r="AC386" s="745"/>
      <c r="AD386" s="745"/>
      <c r="AE386" s="745"/>
      <c r="AF386" s="745"/>
      <c r="AG386" s="745"/>
      <c r="AH386" s="745"/>
      <c r="AI386" s="745"/>
      <c r="AJ386" s="745"/>
      <c r="AK386" s="745"/>
      <c r="AL386" s="745"/>
      <c r="AM386" s="745"/>
      <c r="AN386" s="745"/>
      <c r="AO386" s="745"/>
      <c r="AP386" s="745"/>
      <c r="AQ386" s="745"/>
      <c r="AR386" s="745"/>
      <c r="AS386" s="745"/>
      <c r="AT386" s="745"/>
      <c r="AU386" s="745"/>
      <c r="AV386" s="745"/>
      <c r="AW386" s="745"/>
      <c r="AX386" s="745"/>
    </row>
    <row r="387" spans="10:50" ht="12.75">
      <c r="J387" s="745"/>
      <c r="K387" s="745"/>
      <c r="L387" s="745"/>
      <c r="M387" s="745"/>
      <c r="N387" s="745"/>
      <c r="O387" s="745"/>
      <c r="P387" s="745"/>
      <c r="Q387" s="745"/>
      <c r="R387" s="745"/>
      <c r="S387" s="745"/>
      <c r="T387" s="745"/>
      <c r="U387" s="745"/>
      <c r="V387" s="745"/>
      <c r="W387" s="745"/>
      <c r="X387" s="745"/>
      <c r="Y387" s="745"/>
      <c r="Z387" s="745"/>
      <c r="AA387" s="745"/>
      <c r="AB387" s="745"/>
      <c r="AC387" s="745"/>
      <c r="AD387" s="745"/>
      <c r="AE387" s="745"/>
      <c r="AF387" s="745"/>
      <c r="AG387" s="745"/>
      <c r="AH387" s="745"/>
      <c r="AI387" s="745"/>
      <c r="AJ387" s="745"/>
      <c r="AK387" s="745"/>
      <c r="AL387" s="745"/>
      <c r="AM387" s="745"/>
      <c r="AN387" s="745"/>
      <c r="AO387" s="745"/>
      <c r="AP387" s="745"/>
      <c r="AQ387" s="745"/>
      <c r="AR387" s="745"/>
      <c r="AS387" s="745"/>
      <c r="AT387" s="745"/>
      <c r="AU387" s="745"/>
      <c r="AV387" s="745"/>
      <c r="AW387" s="745"/>
      <c r="AX387" s="745"/>
    </row>
    <row r="388" spans="10:50" ht="12.75">
      <c r="J388" s="745"/>
      <c r="K388" s="745"/>
      <c r="L388" s="745"/>
      <c r="M388" s="745"/>
      <c r="N388" s="745"/>
      <c r="O388" s="745"/>
      <c r="P388" s="745"/>
      <c r="Q388" s="745"/>
      <c r="R388" s="745"/>
      <c r="S388" s="745"/>
      <c r="T388" s="745"/>
      <c r="U388" s="745"/>
      <c r="V388" s="745"/>
      <c r="W388" s="745"/>
      <c r="X388" s="745"/>
      <c r="Y388" s="745"/>
      <c r="Z388" s="745"/>
      <c r="AA388" s="745"/>
      <c r="AB388" s="745"/>
      <c r="AC388" s="745"/>
      <c r="AD388" s="745"/>
      <c r="AE388" s="745"/>
      <c r="AF388" s="745"/>
      <c r="AG388" s="745"/>
      <c r="AH388" s="745"/>
      <c r="AI388" s="745"/>
      <c r="AJ388" s="745"/>
      <c r="AK388" s="745"/>
      <c r="AL388" s="745"/>
      <c r="AM388" s="745"/>
      <c r="AN388" s="745"/>
      <c r="AO388" s="745"/>
      <c r="AP388" s="745"/>
      <c r="AQ388" s="745"/>
      <c r="AR388" s="745"/>
      <c r="AS388" s="745"/>
      <c r="AT388" s="745"/>
      <c r="AU388" s="745"/>
      <c r="AV388" s="745"/>
      <c r="AW388" s="745"/>
      <c r="AX388" s="745"/>
    </row>
    <row r="389" spans="10:50" ht="12.75">
      <c r="J389" s="745"/>
      <c r="K389" s="745"/>
      <c r="L389" s="745"/>
      <c r="M389" s="745"/>
      <c r="N389" s="745"/>
      <c r="O389" s="745"/>
      <c r="P389" s="745"/>
      <c r="Q389" s="745"/>
      <c r="R389" s="745"/>
      <c r="S389" s="745"/>
      <c r="T389" s="745"/>
      <c r="U389" s="745"/>
      <c r="V389" s="745"/>
      <c r="W389" s="745"/>
      <c r="X389" s="745"/>
      <c r="Y389" s="745"/>
      <c r="Z389" s="745"/>
      <c r="AA389" s="745"/>
      <c r="AB389" s="745"/>
      <c r="AC389" s="745"/>
      <c r="AD389" s="745"/>
      <c r="AE389" s="745"/>
      <c r="AF389" s="745"/>
      <c r="AG389" s="745"/>
      <c r="AH389" s="745"/>
      <c r="AI389" s="745"/>
      <c r="AJ389" s="745"/>
      <c r="AK389" s="745"/>
      <c r="AL389" s="745"/>
      <c r="AM389" s="745"/>
      <c r="AN389" s="745"/>
      <c r="AO389" s="745"/>
      <c r="AP389" s="745"/>
      <c r="AQ389" s="745"/>
      <c r="AR389" s="745"/>
      <c r="AS389" s="745"/>
      <c r="AT389" s="745"/>
      <c r="AU389" s="745"/>
      <c r="AV389" s="745"/>
      <c r="AW389" s="745"/>
      <c r="AX389" s="745"/>
    </row>
    <row r="390" spans="10:50" ht="12.75">
      <c r="J390" s="745"/>
      <c r="K390" s="745"/>
      <c r="L390" s="745"/>
      <c r="M390" s="745"/>
      <c r="N390" s="745"/>
      <c r="O390" s="745"/>
      <c r="P390" s="745"/>
      <c r="Q390" s="745"/>
      <c r="R390" s="745"/>
      <c r="S390" s="745"/>
      <c r="T390" s="745"/>
      <c r="U390" s="745"/>
      <c r="V390" s="745"/>
      <c r="W390" s="745"/>
      <c r="X390" s="745"/>
      <c r="Y390" s="745"/>
      <c r="Z390" s="745"/>
      <c r="AA390" s="745"/>
      <c r="AB390" s="745"/>
      <c r="AC390" s="745"/>
      <c r="AD390" s="745"/>
      <c r="AE390" s="745"/>
      <c r="AF390" s="745"/>
      <c r="AG390" s="745"/>
      <c r="AH390" s="745"/>
      <c r="AI390" s="745"/>
      <c r="AJ390" s="745"/>
      <c r="AK390" s="745"/>
      <c r="AL390" s="745"/>
      <c r="AM390" s="745"/>
      <c r="AN390" s="745"/>
      <c r="AO390" s="745"/>
      <c r="AP390" s="745"/>
      <c r="AQ390" s="745"/>
      <c r="AR390" s="745"/>
      <c r="AS390" s="745"/>
      <c r="AT390" s="745"/>
      <c r="AU390" s="745"/>
      <c r="AV390" s="745"/>
      <c r="AW390" s="745"/>
      <c r="AX390" s="745"/>
    </row>
    <row r="391" spans="10:50" ht="12.75">
      <c r="J391" s="745"/>
      <c r="K391" s="745"/>
      <c r="L391" s="745"/>
      <c r="M391" s="745"/>
      <c r="N391" s="745"/>
      <c r="O391" s="745"/>
      <c r="P391" s="745"/>
      <c r="Q391" s="745"/>
      <c r="R391" s="745"/>
      <c r="S391" s="745"/>
      <c r="T391" s="745"/>
      <c r="U391" s="745"/>
      <c r="V391" s="745"/>
      <c r="W391" s="745"/>
      <c r="X391" s="745"/>
      <c r="Y391" s="745"/>
      <c r="Z391" s="745"/>
      <c r="AA391" s="745"/>
      <c r="AB391" s="745"/>
      <c r="AC391" s="745"/>
      <c r="AD391" s="745"/>
      <c r="AE391" s="745"/>
      <c r="AF391" s="745"/>
      <c r="AG391" s="745"/>
      <c r="AH391" s="745"/>
      <c r="AI391" s="745"/>
      <c r="AJ391" s="745"/>
      <c r="AK391" s="745"/>
      <c r="AL391" s="745"/>
      <c r="AM391" s="745"/>
      <c r="AN391" s="745"/>
      <c r="AO391" s="745"/>
      <c r="AP391" s="745"/>
      <c r="AQ391" s="745"/>
      <c r="AR391" s="745"/>
      <c r="AS391" s="745"/>
      <c r="AT391" s="745"/>
      <c r="AU391" s="745"/>
      <c r="AV391" s="745"/>
      <c r="AW391" s="745"/>
      <c r="AX391" s="745"/>
    </row>
    <row r="392" spans="10:50" ht="12.75">
      <c r="J392" s="745"/>
      <c r="K392" s="745"/>
      <c r="L392" s="745"/>
      <c r="M392" s="745"/>
      <c r="N392" s="745"/>
      <c r="O392" s="745"/>
      <c r="P392" s="745"/>
      <c r="Q392" s="745"/>
      <c r="R392" s="745"/>
      <c r="S392" s="745"/>
      <c r="T392" s="745"/>
      <c r="U392" s="745"/>
      <c r="V392" s="745"/>
      <c r="W392" s="745"/>
      <c r="X392" s="745"/>
      <c r="Y392" s="745"/>
      <c r="Z392" s="745"/>
      <c r="AA392" s="745"/>
      <c r="AB392" s="745"/>
      <c r="AC392" s="745"/>
      <c r="AD392" s="745"/>
      <c r="AE392" s="745"/>
      <c r="AF392" s="745"/>
      <c r="AG392" s="745"/>
      <c r="AH392" s="745"/>
      <c r="AI392" s="745"/>
      <c r="AJ392" s="745"/>
      <c r="AK392" s="745"/>
      <c r="AL392" s="745"/>
      <c r="AM392" s="745"/>
      <c r="AN392" s="745"/>
      <c r="AO392" s="745"/>
      <c r="AP392" s="745"/>
      <c r="AQ392" s="745"/>
      <c r="AR392" s="745"/>
      <c r="AS392" s="745"/>
      <c r="AT392" s="745"/>
      <c r="AU392" s="745"/>
      <c r="AV392" s="745"/>
      <c r="AW392" s="745"/>
      <c r="AX392" s="745"/>
    </row>
    <row r="393" spans="10:50" ht="12.75">
      <c r="J393" s="745"/>
      <c r="K393" s="745"/>
      <c r="L393" s="745"/>
      <c r="M393" s="745"/>
      <c r="N393" s="745"/>
      <c r="O393" s="745"/>
      <c r="P393" s="745"/>
      <c r="Q393" s="745"/>
      <c r="R393" s="745"/>
      <c r="S393" s="745"/>
      <c r="T393" s="745"/>
      <c r="U393" s="745"/>
      <c r="V393" s="745"/>
      <c r="W393" s="745"/>
      <c r="X393" s="745"/>
      <c r="Y393" s="745"/>
      <c r="Z393" s="745"/>
      <c r="AA393" s="745"/>
      <c r="AB393" s="745"/>
      <c r="AC393" s="745"/>
      <c r="AD393" s="745"/>
      <c r="AE393" s="745"/>
      <c r="AF393" s="745"/>
      <c r="AG393" s="745"/>
      <c r="AH393" s="745"/>
      <c r="AI393" s="745"/>
      <c r="AJ393" s="745"/>
      <c r="AK393" s="745"/>
      <c r="AL393" s="745"/>
      <c r="AM393" s="745"/>
      <c r="AN393" s="745"/>
      <c r="AO393" s="745"/>
      <c r="AP393" s="745"/>
      <c r="AQ393" s="745"/>
      <c r="AR393" s="745"/>
      <c r="AS393" s="745"/>
      <c r="AT393" s="745"/>
      <c r="AU393" s="745"/>
      <c r="AV393" s="745"/>
      <c r="AW393" s="745"/>
      <c r="AX393" s="745"/>
    </row>
    <row r="394" spans="10:50" ht="12.75">
      <c r="J394" s="745"/>
      <c r="K394" s="745"/>
      <c r="L394" s="745"/>
      <c r="M394" s="745"/>
      <c r="N394" s="745"/>
      <c r="O394" s="745"/>
      <c r="P394" s="745"/>
      <c r="Q394" s="745"/>
      <c r="R394" s="745"/>
      <c r="S394" s="745"/>
      <c r="T394" s="745"/>
      <c r="U394" s="745"/>
      <c r="V394" s="745"/>
      <c r="W394" s="745"/>
      <c r="X394" s="745"/>
      <c r="Y394" s="745"/>
      <c r="Z394" s="745"/>
      <c r="AA394" s="745"/>
      <c r="AB394" s="745"/>
      <c r="AC394" s="745"/>
      <c r="AD394" s="745"/>
      <c r="AE394" s="745"/>
      <c r="AF394" s="745"/>
      <c r="AG394" s="745"/>
      <c r="AH394" s="745"/>
      <c r="AI394" s="745"/>
      <c r="AJ394" s="745"/>
      <c r="AK394" s="745"/>
      <c r="AL394" s="745"/>
      <c r="AM394" s="745"/>
      <c r="AN394" s="745"/>
      <c r="AO394" s="745"/>
      <c r="AP394" s="745"/>
      <c r="AQ394" s="745"/>
      <c r="AR394" s="745"/>
      <c r="AS394" s="745"/>
      <c r="AT394" s="745"/>
      <c r="AU394" s="745"/>
      <c r="AV394" s="745"/>
      <c r="AW394" s="745"/>
      <c r="AX394" s="745"/>
    </row>
    <row r="395" spans="10:50" ht="12.75">
      <c r="J395" s="745"/>
      <c r="K395" s="745"/>
      <c r="L395" s="745"/>
      <c r="M395" s="745"/>
      <c r="N395" s="745"/>
      <c r="O395" s="745"/>
      <c r="P395" s="745"/>
      <c r="Q395" s="745"/>
      <c r="R395" s="745"/>
      <c r="S395" s="745"/>
      <c r="T395" s="745"/>
      <c r="U395" s="745"/>
      <c r="V395" s="745"/>
      <c r="W395" s="745"/>
      <c r="X395" s="745"/>
      <c r="Y395" s="745"/>
      <c r="Z395" s="745"/>
      <c r="AA395" s="745"/>
      <c r="AB395" s="745"/>
      <c r="AC395" s="745"/>
      <c r="AD395" s="745"/>
      <c r="AE395" s="745"/>
      <c r="AF395" s="745"/>
      <c r="AG395" s="745"/>
      <c r="AH395" s="745"/>
      <c r="AI395" s="745"/>
      <c r="AJ395" s="745"/>
      <c r="AK395" s="745"/>
      <c r="AL395" s="745"/>
      <c r="AM395" s="745"/>
      <c r="AN395" s="745"/>
      <c r="AO395" s="745"/>
      <c r="AP395" s="745"/>
      <c r="AQ395" s="745"/>
      <c r="AR395" s="745"/>
      <c r="AS395" s="745"/>
      <c r="AT395" s="745"/>
      <c r="AU395" s="745"/>
      <c r="AV395" s="745"/>
      <c r="AW395" s="745"/>
      <c r="AX395" s="745"/>
    </row>
    <row r="396" spans="10:50" ht="12.75">
      <c r="J396" s="745"/>
      <c r="K396" s="745"/>
      <c r="L396" s="745"/>
      <c r="M396" s="745"/>
      <c r="N396" s="745"/>
      <c r="O396" s="745"/>
      <c r="P396" s="745"/>
      <c r="Q396" s="745"/>
      <c r="R396" s="745"/>
      <c r="S396" s="745"/>
      <c r="T396" s="745"/>
      <c r="U396" s="745"/>
      <c r="V396" s="745"/>
      <c r="W396" s="745"/>
      <c r="X396" s="745"/>
      <c r="Y396" s="745"/>
      <c r="Z396" s="745"/>
      <c r="AA396" s="745"/>
      <c r="AB396" s="745"/>
      <c r="AC396" s="745"/>
      <c r="AD396" s="745"/>
      <c r="AE396" s="745"/>
      <c r="AF396" s="745"/>
      <c r="AG396" s="745"/>
      <c r="AH396" s="745"/>
      <c r="AI396" s="745"/>
      <c r="AJ396" s="745"/>
      <c r="AK396" s="745"/>
      <c r="AL396" s="745"/>
      <c r="AM396" s="745"/>
      <c r="AN396" s="745"/>
      <c r="AO396" s="745"/>
      <c r="AP396" s="745"/>
      <c r="AQ396" s="745"/>
      <c r="AR396" s="745"/>
      <c r="AS396" s="745"/>
      <c r="AT396" s="745"/>
      <c r="AU396" s="745"/>
      <c r="AV396" s="745"/>
      <c r="AW396" s="745"/>
      <c r="AX396" s="745"/>
    </row>
    <row r="397" spans="10:50" ht="12.75">
      <c r="J397" s="745"/>
      <c r="K397" s="745"/>
      <c r="L397" s="745"/>
      <c r="M397" s="745"/>
      <c r="N397" s="745"/>
      <c r="O397" s="745"/>
      <c r="P397" s="745"/>
      <c r="Q397" s="745"/>
      <c r="R397" s="745"/>
      <c r="S397" s="745"/>
      <c r="T397" s="745"/>
      <c r="U397" s="745"/>
      <c r="V397" s="745"/>
      <c r="W397" s="745"/>
      <c r="X397" s="745"/>
      <c r="Y397" s="745"/>
      <c r="Z397" s="745"/>
      <c r="AA397" s="745"/>
      <c r="AB397" s="745"/>
      <c r="AC397" s="745"/>
      <c r="AD397" s="745"/>
      <c r="AE397" s="745"/>
      <c r="AF397" s="745"/>
      <c r="AG397" s="745"/>
      <c r="AH397" s="745"/>
      <c r="AI397" s="745"/>
      <c r="AJ397" s="745"/>
      <c r="AK397" s="745"/>
      <c r="AL397" s="745"/>
      <c r="AM397" s="745"/>
      <c r="AN397" s="745"/>
      <c r="AO397" s="745"/>
      <c r="AP397" s="745"/>
      <c r="AQ397" s="745"/>
      <c r="AR397" s="745"/>
      <c r="AS397" s="745"/>
      <c r="AT397" s="745"/>
      <c r="AU397" s="745"/>
      <c r="AV397" s="745"/>
      <c r="AW397" s="745"/>
      <c r="AX397" s="745"/>
    </row>
    <row r="398" spans="10:50" ht="12.75">
      <c r="J398" s="745"/>
      <c r="K398" s="745"/>
      <c r="L398" s="745"/>
      <c r="M398" s="745"/>
      <c r="N398" s="745"/>
      <c r="O398" s="745"/>
      <c r="P398" s="745"/>
      <c r="Q398" s="745"/>
      <c r="R398" s="745"/>
      <c r="S398" s="745"/>
      <c r="T398" s="745"/>
      <c r="U398" s="745"/>
      <c r="V398" s="745"/>
      <c r="W398" s="745"/>
      <c r="X398" s="745"/>
      <c r="Y398" s="745"/>
      <c r="Z398" s="745"/>
      <c r="AA398" s="745"/>
      <c r="AB398" s="745"/>
      <c r="AC398" s="745"/>
      <c r="AD398" s="745"/>
      <c r="AE398" s="745"/>
      <c r="AF398" s="745"/>
      <c r="AG398" s="745"/>
      <c r="AH398" s="745"/>
      <c r="AI398" s="745"/>
      <c r="AJ398" s="745"/>
      <c r="AK398" s="745"/>
      <c r="AL398" s="745"/>
      <c r="AM398" s="745"/>
      <c r="AN398" s="745"/>
      <c r="AO398" s="745"/>
      <c r="AP398" s="745"/>
      <c r="AQ398" s="745"/>
      <c r="AR398" s="745"/>
      <c r="AS398" s="745"/>
      <c r="AT398" s="745"/>
      <c r="AU398" s="745"/>
      <c r="AV398" s="745"/>
      <c r="AW398" s="745"/>
      <c r="AX398" s="745"/>
    </row>
    <row r="399" spans="10:50" ht="12.75">
      <c r="J399" s="745"/>
      <c r="K399" s="745"/>
      <c r="L399" s="745"/>
      <c r="M399" s="745"/>
      <c r="N399" s="745"/>
      <c r="O399" s="745"/>
      <c r="P399" s="745"/>
      <c r="Q399" s="745"/>
      <c r="R399" s="745"/>
      <c r="S399" s="745"/>
      <c r="T399" s="745"/>
      <c r="U399" s="745"/>
      <c r="V399" s="745"/>
      <c r="W399" s="745"/>
      <c r="X399" s="745"/>
      <c r="Y399" s="745"/>
      <c r="Z399" s="745"/>
      <c r="AA399" s="745"/>
      <c r="AB399" s="745"/>
      <c r="AC399" s="745"/>
      <c r="AD399" s="745"/>
      <c r="AE399" s="745"/>
      <c r="AF399" s="745"/>
      <c r="AG399" s="745"/>
      <c r="AH399" s="745"/>
      <c r="AI399" s="745"/>
      <c r="AJ399" s="745"/>
      <c r="AK399" s="745"/>
      <c r="AL399" s="745"/>
      <c r="AM399" s="745"/>
      <c r="AN399" s="745"/>
      <c r="AO399" s="745"/>
      <c r="AP399" s="745"/>
      <c r="AQ399" s="745"/>
      <c r="AR399" s="745"/>
      <c r="AS399" s="745"/>
      <c r="AT399" s="745"/>
      <c r="AU399" s="745"/>
      <c r="AV399" s="745"/>
      <c r="AW399" s="745"/>
      <c r="AX399" s="745"/>
    </row>
    <row r="400" spans="10:50" ht="12.75">
      <c r="J400" s="745"/>
      <c r="K400" s="745"/>
      <c r="L400" s="745"/>
      <c r="M400" s="745"/>
      <c r="N400" s="745"/>
      <c r="O400" s="745"/>
      <c r="P400" s="745"/>
      <c r="Q400" s="745"/>
      <c r="R400" s="745"/>
      <c r="S400" s="745"/>
      <c r="T400" s="745"/>
      <c r="U400" s="745"/>
      <c r="V400" s="745"/>
      <c r="W400" s="745"/>
      <c r="X400" s="745"/>
      <c r="Y400" s="745"/>
      <c r="Z400" s="745"/>
      <c r="AA400" s="745"/>
      <c r="AB400" s="745"/>
      <c r="AC400" s="745"/>
      <c r="AD400" s="745"/>
      <c r="AE400" s="745"/>
      <c r="AF400" s="745"/>
      <c r="AG400" s="745"/>
      <c r="AH400" s="745"/>
      <c r="AI400" s="745"/>
      <c r="AJ400" s="745"/>
      <c r="AK400" s="745"/>
      <c r="AL400" s="745"/>
      <c r="AM400" s="745"/>
      <c r="AN400" s="745"/>
      <c r="AO400" s="745"/>
      <c r="AP400" s="745"/>
      <c r="AQ400" s="745"/>
      <c r="AR400" s="745"/>
      <c r="AS400" s="745"/>
      <c r="AT400" s="745"/>
      <c r="AU400" s="745"/>
      <c r="AV400" s="745"/>
      <c r="AW400" s="745"/>
      <c r="AX400" s="745"/>
    </row>
    <row r="401" spans="10:50" ht="12.75">
      <c r="J401" s="745"/>
      <c r="K401" s="745"/>
      <c r="L401" s="745"/>
      <c r="M401" s="745"/>
      <c r="N401" s="745"/>
      <c r="O401" s="745"/>
      <c r="P401" s="745"/>
      <c r="Q401" s="745"/>
      <c r="R401" s="745"/>
      <c r="S401" s="745"/>
      <c r="T401" s="745"/>
      <c r="U401" s="745"/>
      <c r="V401" s="745"/>
      <c r="W401" s="745"/>
      <c r="X401" s="745"/>
      <c r="Y401" s="745"/>
      <c r="Z401" s="745"/>
      <c r="AA401" s="745"/>
      <c r="AB401" s="745"/>
      <c r="AC401" s="745"/>
      <c r="AD401" s="745"/>
      <c r="AE401" s="745"/>
      <c r="AF401" s="745"/>
      <c r="AG401" s="745"/>
      <c r="AH401" s="745"/>
      <c r="AI401" s="745"/>
      <c r="AJ401" s="745"/>
      <c r="AK401" s="745"/>
      <c r="AL401" s="745"/>
      <c r="AM401" s="745"/>
      <c r="AN401" s="745"/>
      <c r="AO401" s="745"/>
      <c r="AP401" s="745"/>
      <c r="AQ401" s="745"/>
      <c r="AR401" s="745"/>
      <c r="AS401" s="745"/>
      <c r="AT401" s="745"/>
      <c r="AU401" s="745"/>
      <c r="AV401" s="745"/>
      <c r="AW401" s="745"/>
      <c r="AX401" s="745"/>
    </row>
    <row r="402" spans="10:50" ht="12.75">
      <c r="J402" s="745"/>
      <c r="K402" s="745"/>
      <c r="L402" s="745"/>
      <c r="M402" s="745"/>
      <c r="N402" s="745"/>
      <c r="O402" s="745"/>
      <c r="P402" s="745"/>
      <c r="Q402" s="745"/>
      <c r="R402" s="745"/>
      <c r="S402" s="745"/>
      <c r="T402" s="745"/>
      <c r="U402" s="745"/>
      <c r="V402" s="745"/>
      <c r="W402" s="745"/>
      <c r="X402" s="745"/>
      <c r="Y402" s="745"/>
      <c r="Z402" s="745"/>
      <c r="AA402" s="745"/>
      <c r="AB402" s="745"/>
      <c r="AC402" s="745"/>
      <c r="AD402" s="745"/>
      <c r="AE402" s="745"/>
      <c r="AF402" s="745"/>
      <c r="AG402" s="745"/>
      <c r="AH402" s="745"/>
      <c r="AI402" s="745"/>
      <c r="AJ402" s="745"/>
      <c r="AK402" s="745"/>
      <c r="AL402" s="745"/>
      <c r="AM402" s="745"/>
      <c r="AN402" s="745"/>
      <c r="AO402" s="745"/>
      <c r="AP402" s="745"/>
      <c r="AQ402" s="745"/>
      <c r="AR402" s="745"/>
      <c r="AS402" s="745"/>
      <c r="AT402" s="745"/>
      <c r="AU402" s="745"/>
      <c r="AV402" s="745"/>
      <c r="AW402" s="745"/>
      <c r="AX402" s="745"/>
    </row>
    <row r="403" spans="10:50" ht="12.75">
      <c r="J403" s="745"/>
      <c r="K403" s="745"/>
      <c r="L403" s="745"/>
      <c r="M403" s="745"/>
      <c r="N403" s="745"/>
      <c r="O403" s="745"/>
      <c r="P403" s="745"/>
      <c r="Q403" s="745"/>
      <c r="R403" s="745"/>
      <c r="S403" s="745"/>
      <c r="T403" s="745"/>
      <c r="U403" s="745"/>
      <c r="V403" s="745"/>
      <c r="W403" s="745"/>
      <c r="X403" s="745"/>
      <c r="Y403" s="745"/>
      <c r="Z403" s="745"/>
      <c r="AA403" s="745"/>
      <c r="AB403" s="745"/>
      <c r="AC403" s="745"/>
      <c r="AD403" s="745"/>
      <c r="AE403" s="745"/>
      <c r="AF403" s="745"/>
      <c r="AG403" s="745"/>
      <c r="AH403" s="745"/>
      <c r="AI403" s="745"/>
      <c r="AJ403" s="745"/>
      <c r="AK403" s="745"/>
      <c r="AL403" s="745"/>
      <c r="AM403" s="745"/>
      <c r="AN403" s="745"/>
      <c r="AO403" s="745"/>
      <c r="AP403" s="745"/>
      <c r="AQ403" s="745"/>
      <c r="AR403" s="745"/>
      <c r="AS403" s="745"/>
      <c r="AT403" s="745"/>
      <c r="AU403" s="745"/>
      <c r="AV403" s="745"/>
      <c r="AW403" s="745"/>
      <c r="AX403" s="745"/>
    </row>
    <row r="404" spans="10:50" ht="12.75">
      <c r="J404" s="745"/>
      <c r="K404" s="745"/>
      <c r="L404" s="745"/>
      <c r="M404" s="745"/>
      <c r="N404" s="745"/>
      <c r="O404" s="745"/>
      <c r="P404" s="745"/>
      <c r="Q404" s="745"/>
      <c r="R404" s="745"/>
      <c r="S404" s="745"/>
      <c r="T404" s="745"/>
      <c r="U404" s="745"/>
      <c r="V404" s="745"/>
      <c r="W404" s="745"/>
      <c r="X404" s="745"/>
      <c r="Y404" s="745"/>
      <c r="Z404" s="745"/>
      <c r="AA404" s="745"/>
      <c r="AB404" s="745"/>
      <c r="AC404" s="745"/>
      <c r="AD404" s="745"/>
      <c r="AE404" s="745"/>
      <c r="AF404" s="745"/>
      <c r="AG404" s="745"/>
      <c r="AH404" s="745"/>
      <c r="AI404" s="745"/>
      <c r="AJ404" s="745"/>
      <c r="AK404" s="745"/>
      <c r="AL404" s="745"/>
      <c r="AM404" s="745"/>
      <c r="AN404" s="745"/>
      <c r="AO404" s="745"/>
      <c r="AP404" s="745"/>
      <c r="AQ404" s="745"/>
      <c r="AR404" s="745"/>
      <c r="AS404" s="745"/>
      <c r="AT404" s="745"/>
      <c r="AU404" s="745"/>
      <c r="AV404" s="745"/>
      <c r="AW404" s="745"/>
      <c r="AX404" s="745"/>
    </row>
    <row r="405" spans="10:50" ht="12.75">
      <c r="J405" s="745"/>
      <c r="K405" s="745"/>
      <c r="L405" s="745"/>
      <c r="M405" s="745"/>
      <c r="N405" s="745"/>
      <c r="O405" s="745"/>
      <c r="P405" s="745"/>
      <c r="Q405" s="745"/>
      <c r="R405" s="745"/>
      <c r="S405" s="745"/>
      <c r="T405" s="745"/>
      <c r="U405" s="745"/>
      <c r="V405" s="745"/>
      <c r="W405" s="745"/>
      <c r="X405" s="745"/>
      <c r="Y405" s="745"/>
      <c r="Z405" s="745"/>
      <c r="AA405" s="745"/>
      <c r="AB405" s="745"/>
      <c r="AC405" s="745"/>
      <c r="AD405" s="745"/>
      <c r="AE405" s="745"/>
      <c r="AF405" s="745"/>
      <c r="AG405" s="745"/>
      <c r="AH405" s="745"/>
      <c r="AI405" s="745"/>
      <c r="AJ405" s="745"/>
      <c r="AK405" s="745"/>
      <c r="AL405" s="745"/>
      <c r="AM405" s="745"/>
      <c r="AN405" s="745"/>
      <c r="AO405" s="745"/>
      <c r="AP405" s="745"/>
      <c r="AQ405" s="745"/>
      <c r="AR405" s="745"/>
      <c r="AS405" s="745"/>
      <c r="AT405" s="745"/>
      <c r="AU405" s="745"/>
      <c r="AV405" s="745"/>
      <c r="AW405" s="745"/>
      <c r="AX405" s="745"/>
    </row>
    <row r="406" spans="10:50" ht="12.75">
      <c r="J406" s="745"/>
      <c r="K406" s="745"/>
      <c r="L406" s="745"/>
      <c r="M406" s="745"/>
      <c r="N406" s="745"/>
      <c r="O406" s="745"/>
      <c r="P406" s="745"/>
      <c r="Q406" s="745"/>
      <c r="R406" s="745"/>
      <c r="S406" s="745"/>
      <c r="T406" s="745"/>
      <c r="U406" s="745"/>
      <c r="V406" s="745"/>
      <c r="W406" s="745"/>
      <c r="X406" s="745"/>
      <c r="Y406" s="745"/>
      <c r="Z406" s="745"/>
      <c r="AA406" s="745"/>
      <c r="AB406" s="745"/>
      <c r="AC406" s="745"/>
      <c r="AD406" s="745"/>
      <c r="AE406" s="745"/>
      <c r="AF406" s="745"/>
      <c r="AG406" s="745"/>
      <c r="AH406" s="745"/>
      <c r="AI406" s="745"/>
      <c r="AJ406" s="745"/>
      <c r="AK406" s="745"/>
      <c r="AL406" s="745"/>
      <c r="AM406" s="745"/>
      <c r="AN406" s="745"/>
      <c r="AO406" s="745"/>
      <c r="AP406" s="745"/>
      <c r="AQ406" s="745"/>
      <c r="AR406" s="745"/>
      <c r="AS406" s="745"/>
      <c r="AT406" s="745"/>
      <c r="AU406" s="745"/>
      <c r="AV406" s="745"/>
      <c r="AW406" s="745"/>
      <c r="AX406" s="745"/>
    </row>
    <row r="407" spans="10:50" ht="12.75">
      <c r="J407" s="745"/>
      <c r="K407" s="745"/>
      <c r="L407" s="745"/>
      <c r="M407" s="745"/>
      <c r="N407" s="745"/>
      <c r="O407" s="745"/>
      <c r="P407" s="745"/>
      <c r="Q407" s="745"/>
      <c r="R407" s="745"/>
      <c r="S407" s="745"/>
      <c r="T407" s="745"/>
      <c r="U407" s="745"/>
      <c r="V407" s="745"/>
      <c r="W407" s="745"/>
      <c r="X407" s="745"/>
      <c r="Y407" s="745"/>
      <c r="Z407" s="745"/>
      <c r="AA407" s="745"/>
      <c r="AB407" s="745"/>
      <c r="AC407" s="745"/>
      <c r="AD407" s="745"/>
      <c r="AE407" s="745"/>
      <c r="AF407" s="745"/>
      <c r="AG407" s="745"/>
      <c r="AH407" s="745"/>
      <c r="AI407" s="745"/>
      <c r="AJ407" s="745"/>
      <c r="AK407" s="745"/>
      <c r="AL407" s="745"/>
      <c r="AM407" s="745"/>
      <c r="AN407" s="745"/>
      <c r="AO407" s="745"/>
      <c r="AP407" s="745"/>
      <c r="AQ407" s="745"/>
      <c r="AR407" s="745"/>
      <c r="AS407" s="745"/>
      <c r="AT407" s="745"/>
      <c r="AU407" s="745"/>
      <c r="AV407" s="745"/>
      <c r="AW407" s="745"/>
      <c r="AX407" s="745"/>
    </row>
    <row r="408" spans="10:50" ht="12.75">
      <c r="J408" s="745"/>
      <c r="K408" s="745"/>
      <c r="L408" s="745"/>
      <c r="M408" s="745"/>
      <c r="N408" s="745"/>
      <c r="O408" s="745"/>
      <c r="P408" s="745"/>
      <c r="Q408" s="745"/>
      <c r="R408" s="745"/>
      <c r="S408" s="745"/>
      <c r="T408" s="745"/>
      <c r="U408" s="745"/>
      <c r="V408" s="745"/>
      <c r="W408" s="745"/>
      <c r="X408" s="745"/>
      <c r="Y408" s="745"/>
      <c r="Z408" s="745"/>
      <c r="AA408" s="745"/>
      <c r="AB408" s="745"/>
      <c r="AC408" s="745"/>
      <c r="AD408" s="745"/>
      <c r="AE408" s="745"/>
      <c r="AF408" s="745"/>
      <c r="AG408" s="745"/>
      <c r="AH408" s="745"/>
      <c r="AI408" s="745"/>
      <c r="AJ408" s="745"/>
      <c r="AK408" s="745"/>
      <c r="AL408" s="745"/>
      <c r="AM408" s="745"/>
      <c r="AN408" s="745"/>
      <c r="AO408" s="745"/>
      <c r="AP408" s="745"/>
      <c r="AQ408" s="745"/>
      <c r="AR408" s="745"/>
      <c r="AS408" s="745"/>
      <c r="AT408" s="745"/>
      <c r="AU408" s="745"/>
      <c r="AV408" s="745"/>
      <c r="AW408" s="745"/>
      <c r="AX408" s="745"/>
    </row>
    <row r="409" spans="10:50" ht="12.75">
      <c r="J409" s="745"/>
      <c r="K409" s="745"/>
      <c r="L409" s="745"/>
      <c r="M409" s="745"/>
      <c r="N409" s="745"/>
      <c r="O409" s="745"/>
      <c r="P409" s="745"/>
      <c r="Q409" s="745"/>
      <c r="R409" s="745"/>
      <c r="S409" s="745"/>
      <c r="T409" s="745"/>
      <c r="U409" s="745"/>
      <c r="V409" s="745"/>
      <c r="W409" s="745"/>
      <c r="X409" s="745"/>
      <c r="Y409" s="745"/>
      <c r="Z409" s="745"/>
      <c r="AA409" s="745"/>
      <c r="AB409" s="745"/>
      <c r="AC409" s="745"/>
      <c r="AD409" s="745"/>
      <c r="AE409" s="745"/>
      <c r="AF409" s="745"/>
      <c r="AG409" s="745"/>
      <c r="AH409" s="745"/>
      <c r="AI409" s="745"/>
      <c r="AJ409" s="745"/>
      <c r="AK409" s="745"/>
      <c r="AL409" s="745"/>
      <c r="AM409" s="745"/>
      <c r="AN409" s="745"/>
      <c r="AO409" s="745"/>
      <c r="AP409" s="745"/>
      <c r="AQ409" s="745"/>
      <c r="AR409" s="745"/>
      <c r="AS409" s="745"/>
      <c r="AT409" s="745"/>
      <c r="AU409" s="745"/>
      <c r="AV409" s="745"/>
      <c r="AW409" s="745"/>
      <c r="AX409" s="745"/>
    </row>
    <row r="410" spans="10:50" ht="12.75">
      <c r="J410" s="745"/>
      <c r="K410" s="745"/>
      <c r="L410" s="745"/>
      <c r="M410" s="745"/>
      <c r="N410" s="745"/>
      <c r="O410" s="745"/>
      <c r="P410" s="745"/>
      <c r="Q410" s="745"/>
      <c r="R410" s="745"/>
      <c r="S410" s="745"/>
      <c r="T410" s="745"/>
      <c r="U410" s="745"/>
      <c r="V410" s="745"/>
      <c r="W410" s="745"/>
      <c r="X410" s="745"/>
      <c r="Y410" s="745"/>
      <c r="Z410" s="745"/>
      <c r="AA410" s="745"/>
      <c r="AB410" s="745"/>
      <c r="AC410" s="745"/>
      <c r="AD410" s="745"/>
      <c r="AE410" s="745"/>
      <c r="AF410" s="745"/>
      <c r="AG410" s="745"/>
      <c r="AH410" s="745"/>
      <c r="AI410" s="745"/>
      <c r="AJ410" s="745"/>
      <c r="AK410" s="745"/>
      <c r="AL410" s="745"/>
      <c r="AM410" s="745"/>
      <c r="AN410" s="745"/>
      <c r="AO410" s="745"/>
      <c r="AP410" s="745"/>
      <c r="AQ410" s="745"/>
      <c r="AR410" s="745"/>
      <c r="AS410" s="745"/>
      <c r="AT410" s="745"/>
      <c r="AU410" s="745"/>
      <c r="AV410" s="745"/>
      <c r="AW410" s="745"/>
      <c r="AX410" s="745"/>
    </row>
    <row r="411" spans="10:50" ht="12.75">
      <c r="J411" s="745"/>
      <c r="K411" s="745"/>
      <c r="L411" s="745"/>
      <c r="M411" s="745"/>
      <c r="N411" s="745"/>
      <c r="O411" s="745"/>
      <c r="P411" s="745"/>
      <c r="Q411" s="745"/>
      <c r="R411" s="745"/>
      <c r="S411" s="745"/>
      <c r="T411" s="745"/>
      <c r="U411" s="745"/>
      <c r="V411" s="745"/>
      <c r="W411" s="745"/>
      <c r="X411" s="745"/>
      <c r="Y411" s="745"/>
      <c r="Z411" s="745"/>
      <c r="AA411" s="745"/>
      <c r="AB411" s="745"/>
      <c r="AC411" s="745"/>
      <c r="AD411" s="745"/>
      <c r="AE411" s="745"/>
      <c r="AF411" s="745"/>
      <c r="AG411" s="745"/>
      <c r="AH411" s="745"/>
      <c r="AI411" s="745"/>
      <c r="AJ411" s="745"/>
      <c r="AK411" s="745"/>
      <c r="AL411" s="745"/>
      <c r="AM411" s="745"/>
      <c r="AN411" s="745"/>
      <c r="AO411" s="745"/>
      <c r="AP411" s="745"/>
      <c r="AQ411" s="745"/>
      <c r="AR411" s="745"/>
      <c r="AS411" s="745"/>
      <c r="AT411" s="745"/>
      <c r="AU411" s="745"/>
      <c r="AV411" s="745"/>
      <c r="AW411" s="745"/>
      <c r="AX411" s="745"/>
    </row>
    <row r="412" spans="10:50" ht="12.75">
      <c r="J412" s="745"/>
      <c r="K412" s="745"/>
      <c r="L412" s="745"/>
      <c r="M412" s="745"/>
      <c r="N412" s="745"/>
      <c r="O412" s="745"/>
      <c r="P412" s="745"/>
      <c r="Q412" s="745"/>
      <c r="R412" s="745"/>
      <c r="S412" s="745"/>
      <c r="T412" s="745"/>
      <c r="U412" s="745"/>
      <c r="V412" s="745"/>
      <c r="W412" s="745"/>
      <c r="X412" s="745"/>
      <c r="Y412" s="745"/>
      <c r="Z412" s="745"/>
      <c r="AA412" s="745"/>
      <c r="AB412" s="745"/>
      <c r="AC412" s="745"/>
      <c r="AD412" s="745"/>
      <c r="AE412" s="745"/>
      <c r="AF412" s="745"/>
      <c r="AG412" s="745"/>
      <c r="AH412" s="745"/>
      <c r="AI412" s="745"/>
      <c r="AJ412" s="745"/>
      <c r="AK412" s="745"/>
      <c r="AL412" s="745"/>
      <c r="AM412" s="745"/>
      <c r="AN412" s="745"/>
      <c r="AO412" s="745"/>
      <c r="AP412" s="745"/>
      <c r="AQ412" s="745"/>
      <c r="AR412" s="745"/>
      <c r="AS412" s="745"/>
      <c r="AT412" s="745"/>
      <c r="AU412" s="745"/>
      <c r="AV412" s="745"/>
      <c r="AW412" s="745"/>
      <c r="AX412" s="745"/>
    </row>
    <row r="413" spans="10:50" ht="12.75">
      <c r="J413" s="745"/>
      <c r="K413" s="745"/>
      <c r="L413" s="745"/>
      <c r="M413" s="745"/>
      <c r="N413" s="745"/>
      <c r="O413" s="745"/>
      <c r="P413" s="745"/>
      <c r="Q413" s="745"/>
      <c r="R413" s="745"/>
      <c r="S413" s="745"/>
      <c r="T413" s="745"/>
      <c r="U413" s="745"/>
      <c r="V413" s="745"/>
      <c r="W413" s="745"/>
      <c r="X413" s="745"/>
      <c r="Y413" s="745"/>
      <c r="Z413" s="745"/>
      <c r="AA413" s="745"/>
      <c r="AB413" s="745"/>
      <c r="AC413" s="745"/>
      <c r="AD413" s="745"/>
      <c r="AE413" s="745"/>
      <c r="AF413" s="745"/>
      <c r="AG413" s="745"/>
      <c r="AH413" s="745"/>
      <c r="AI413" s="745"/>
      <c r="AJ413" s="745"/>
      <c r="AK413" s="745"/>
      <c r="AL413" s="745"/>
      <c r="AM413" s="745"/>
      <c r="AN413" s="745"/>
      <c r="AO413" s="745"/>
      <c r="AP413" s="745"/>
      <c r="AQ413" s="745"/>
      <c r="AR413" s="745"/>
      <c r="AS413" s="745"/>
      <c r="AT413" s="745"/>
      <c r="AU413" s="745"/>
      <c r="AV413" s="745"/>
      <c r="AW413" s="745"/>
      <c r="AX413" s="745"/>
    </row>
    <row r="414" spans="10:50" ht="12.75">
      <c r="J414" s="745"/>
      <c r="K414" s="745"/>
      <c r="L414" s="745"/>
      <c r="M414" s="745"/>
      <c r="N414" s="745"/>
      <c r="O414" s="745"/>
      <c r="P414" s="745"/>
      <c r="Q414" s="745"/>
      <c r="R414" s="745"/>
      <c r="S414" s="745"/>
      <c r="T414" s="745"/>
      <c r="U414" s="745"/>
      <c r="V414" s="745"/>
      <c r="W414" s="745"/>
      <c r="X414" s="745"/>
      <c r="Y414" s="745"/>
      <c r="Z414" s="745"/>
      <c r="AA414" s="745"/>
      <c r="AB414" s="745"/>
      <c r="AC414" s="745"/>
      <c r="AD414" s="745"/>
      <c r="AE414" s="745"/>
      <c r="AF414" s="745"/>
      <c r="AG414" s="745"/>
      <c r="AH414" s="745"/>
      <c r="AI414" s="745"/>
      <c r="AJ414" s="745"/>
      <c r="AK414" s="745"/>
      <c r="AL414" s="745"/>
      <c r="AM414" s="745"/>
      <c r="AN414" s="745"/>
      <c r="AO414" s="745"/>
      <c r="AP414" s="745"/>
      <c r="AQ414" s="745"/>
      <c r="AR414" s="745"/>
      <c r="AS414" s="745"/>
      <c r="AT414" s="745"/>
      <c r="AU414" s="745"/>
      <c r="AV414" s="745"/>
      <c r="AW414" s="745"/>
      <c r="AX414" s="745"/>
    </row>
    <row r="415" spans="10:50" ht="12.75">
      <c r="J415" s="745"/>
      <c r="K415" s="745"/>
      <c r="L415" s="745"/>
      <c r="M415" s="745"/>
      <c r="N415" s="745"/>
      <c r="O415" s="745"/>
      <c r="P415" s="745"/>
      <c r="Q415" s="745"/>
      <c r="R415" s="745"/>
      <c r="S415" s="745"/>
      <c r="T415" s="745"/>
      <c r="U415" s="745"/>
      <c r="V415" s="745"/>
      <c r="W415" s="745"/>
      <c r="X415" s="745"/>
      <c r="Y415" s="745"/>
      <c r="Z415" s="745"/>
      <c r="AA415" s="745"/>
      <c r="AB415" s="745"/>
      <c r="AC415" s="745"/>
      <c r="AD415" s="745"/>
      <c r="AE415" s="745"/>
      <c r="AF415" s="745"/>
      <c r="AG415" s="745"/>
      <c r="AH415" s="745"/>
      <c r="AI415" s="745"/>
      <c r="AJ415" s="745"/>
      <c r="AK415" s="745"/>
      <c r="AL415" s="745"/>
      <c r="AM415" s="745"/>
      <c r="AN415" s="745"/>
      <c r="AO415" s="745"/>
      <c r="AP415" s="745"/>
      <c r="AQ415" s="745"/>
      <c r="AR415" s="745"/>
      <c r="AS415" s="745"/>
      <c r="AT415" s="745"/>
      <c r="AU415" s="745"/>
      <c r="AV415" s="745"/>
      <c r="AW415" s="745"/>
      <c r="AX415" s="745"/>
    </row>
    <row r="416" spans="10:50" ht="12.75">
      <c r="J416" s="745"/>
      <c r="K416" s="745"/>
      <c r="L416" s="745"/>
      <c r="M416" s="745"/>
      <c r="N416" s="745"/>
      <c r="O416" s="745"/>
      <c r="P416" s="745"/>
      <c r="Q416" s="745"/>
      <c r="R416" s="745"/>
      <c r="S416" s="745"/>
      <c r="T416" s="745"/>
      <c r="U416" s="745"/>
      <c r="V416" s="745"/>
      <c r="W416" s="745"/>
      <c r="X416" s="745"/>
      <c r="Y416" s="745"/>
      <c r="Z416" s="745"/>
      <c r="AA416" s="745"/>
      <c r="AB416" s="745"/>
      <c r="AC416" s="745"/>
      <c r="AD416" s="745"/>
      <c r="AE416" s="745"/>
      <c r="AF416" s="745"/>
      <c r="AG416" s="745"/>
      <c r="AH416" s="745"/>
      <c r="AI416" s="745"/>
      <c r="AJ416" s="745"/>
      <c r="AK416" s="745"/>
      <c r="AL416" s="745"/>
      <c r="AM416" s="745"/>
      <c r="AN416" s="745"/>
      <c r="AO416" s="745"/>
      <c r="AP416" s="745"/>
      <c r="AQ416" s="745"/>
      <c r="AR416" s="745"/>
      <c r="AS416" s="745"/>
      <c r="AT416" s="745"/>
      <c r="AU416" s="745"/>
      <c r="AV416" s="745"/>
      <c r="AW416" s="745"/>
      <c r="AX416" s="745"/>
    </row>
    <row r="417" spans="10:50" ht="12.75">
      <c r="J417" s="745"/>
      <c r="K417" s="745"/>
      <c r="L417" s="745"/>
      <c r="M417" s="745"/>
      <c r="N417" s="745"/>
      <c r="O417" s="745"/>
      <c r="P417" s="745"/>
      <c r="Q417" s="745"/>
      <c r="R417" s="745"/>
      <c r="S417" s="745"/>
      <c r="T417" s="745"/>
      <c r="U417" s="745"/>
      <c r="V417" s="745"/>
      <c r="W417" s="745"/>
      <c r="X417" s="745"/>
      <c r="Y417" s="745"/>
      <c r="Z417" s="745"/>
      <c r="AA417" s="745"/>
      <c r="AB417" s="745"/>
      <c r="AC417" s="745"/>
      <c r="AD417" s="745"/>
      <c r="AE417" s="745"/>
      <c r="AF417" s="745"/>
      <c r="AG417" s="745"/>
      <c r="AH417" s="745"/>
      <c r="AI417" s="745"/>
      <c r="AJ417" s="745"/>
      <c r="AK417" s="745"/>
      <c r="AL417" s="745"/>
      <c r="AM417" s="745"/>
      <c r="AN417" s="745"/>
      <c r="AO417" s="745"/>
      <c r="AP417" s="745"/>
      <c r="AQ417" s="745"/>
      <c r="AR417" s="745"/>
      <c r="AS417" s="745"/>
      <c r="AT417" s="745"/>
      <c r="AU417" s="745"/>
      <c r="AV417" s="745"/>
      <c r="AW417" s="745"/>
      <c r="AX417" s="745"/>
    </row>
    <row r="418" spans="10:50" ht="12.75">
      <c r="J418" s="745"/>
      <c r="K418" s="745"/>
      <c r="L418" s="745"/>
      <c r="M418" s="745"/>
      <c r="N418" s="745"/>
      <c r="O418" s="745"/>
      <c r="P418" s="745"/>
      <c r="Q418" s="745"/>
      <c r="R418" s="745"/>
      <c r="S418" s="745"/>
      <c r="T418" s="745"/>
      <c r="U418" s="745"/>
      <c r="V418" s="745"/>
      <c r="W418" s="745"/>
      <c r="X418" s="745"/>
      <c r="Y418" s="745"/>
      <c r="Z418" s="745"/>
      <c r="AA418" s="745"/>
      <c r="AB418" s="745"/>
      <c r="AC418" s="745"/>
      <c r="AD418" s="745"/>
      <c r="AE418" s="745"/>
      <c r="AF418" s="745"/>
      <c r="AG418" s="745"/>
      <c r="AH418" s="745"/>
      <c r="AI418" s="745"/>
      <c r="AJ418" s="745"/>
      <c r="AK418" s="745"/>
      <c r="AL418" s="745"/>
      <c r="AM418" s="745"/>
      <c r="AN418" s="745"/>
      <c r="AO418" s="745"/>
      <c r="AP418" s="745"/>
      <c r="AQ418" s="745"/>
      <c r="AR418" s="745"/>
      <c r="AS418" s="745"/>
      <c r="AT418" s="745"/>
      <c r="AU418" s="745"/>
      <c r="AV418" s="745"/>
      <c r="AW418" s="745"/>
      <c r="AX418" s="745"/>
    </row>
    <row r="419" spans="10:50" ht="12.75">
      <c r="J419" s="745"/>
      <c r="K419" s="745"/>
      <c r="L419" s="745"/>
      <c r="M419" s="745"/>
      <c r="N419" s="745"/>
      <c r="O419" s="745"/>
      <c r="P419" s="745"/>
      <c r="Q419" s="745"/>
      <c r="R419" s="745"/>
      <c r="S419" s="745"/>
      <c r="T419" s="745"/>
      <c r="U419" s="745"/>
      <c r="V419" s="745"/>
      <c r="W419" s="745"/>
      <c r="X419" s="745"/>
      <c r="Y419" s="745"/>
      <c r="Z419" s="745"/>
      <c r="AA419" s="745"/>
      <c r="AB419" s="745"/>
      <c r="AC419" s="745"/>
      <c r="AD419" s="745"/>
      <c r="AE419" s="745"/>
      <c r="AF419" s="745"/>
      <c r="AG419" s="745"/>
      <c r="AH419" s="745"/>
      <c r="AI419" s="745"/>
      <c r="AJ419" s="745"/>
      <c r="AK419" s="745"/>
      <c r="AL419" s="745"/>
      <c r="AM419" s="745"/>
      <c r="AN419" s="745"/>
      <c r="AO419" s="745"/>
      <c r="AP419" s="745"/>
      <c r="AQ419" s="745"/>
      <c r="AR419" s="745"/>
      <c r="AS419" s="745"/>
      <c r="AT419" s="745"/>
      <c r="AU419" s="745"/>
      <c r="AV419" s="745"/>
      <c r="AW419" s="745"/>
      <c r="AX419" s="745"/>
    </row>
    <row r="420" spans="10:50" ht="12.75">
      <c r="J420" s="745"/>
      <c r="K420" s="745"/>
      <c r="L420" s="745"/>
      <c r="M420" s="745"/>
      <c r="N420" s="745"/>
      <c r="O420" s="745"/>
      <c r="P420" s="745"/>
      <c r="Q420" s="745"/>
      <c r="R420" s="745"/>
      <c r="S420" s="745"/>
      <c r="T420" s="745"/>
      <c r="U420" s="745"/>
      <c r="V420" s="745"/>
      <c r="W420" s="745"/>
      <c r="X420" s="745"/>
      <c r="Y420" s="745"/>
      <c r="Z420" s="745"/>
      <c r="AA420" s="745"/>
      <c r="AB420" s="745"/>
      <c r="AC420" s="745"/>
      <c r="AD420" s="745"/>
      <c r="AE420" s="745"/>
      <c r="AF420" s="745"/>
      <c r="AG420" s="745"/>
      <c r="AH420" s="745"/>
      <c r="AI420" s="745"/>
      <c r="AJ420" s="745"/>
      <c r="AK420" s="745"/>
      <c r="AL420" s="745"/>
      <c r="AM420" s="745"/>
      <c r="AN420" s="745"/>
      <c r="AO420" s="745"/>
      <c r="AP420" s="745"/>
      <c r="AQ420" s="745"/>
      <c r="AR420" s="745"/>
      <c r="AS420" s="745"/>
      <c r="AT420" s="745"/>
      <c r="AU420" s="745"/>
      <c r="AV420" s="745"/>
      <c r="AW420" s="745"/>
      <c r="AX420" s="745"/>
    </row>
    <row r="421" spans="10:50" ht="12.75">
      <c r="J421" s="745"/>
      <c r="K421" s="745"/>
      <c r="L421" s="745"/>
      <c r="M421" s="745"/>
      <c r="N421" s="745"/>
      <c r="O421" s="745"/>
      <c r="P421" s="745"/>
      <c r="Q421" s="745"/>
      <c r="R421" s="745"/>
      <c r="S421" s="745"/>
      <c r="T421" s="745"/>
      <c r="U421" s="745"/>
      <c r="V421" s="745"/>
      <c r="W421" s="745"/>
      <c r="X421" s="745"/>
      <c r="Y421" s="745"/>
      <c r="Z421" s="745"/>
      <c r="AA421" s="745"/>
      <c r="AB421" s="745"/>
      <c r="AC421" s="745"/>
      <c r="AD421" s="745"/>
      <c r="AE421" s="745"/>
      <c r="AF421" s="745"/>
      <c r="AG421" s="745"/>
      <c r="AH421" s="745"/>
      <c r="AI421" s="745"/>
      <c r="AJ421" s="745"/>
      <c r="AK421" s="745"/>
      <c r="AL421" s="745"/>
      <c r="AM421" s="745"/>
      <c r="AN421" s="745"/>
      <c r="AO421" s="745"/>
      <c r="AP421" s="745"/>
      <c r="AQ421" s="745"/>
      <c r="AR421" s="745"/>
      <c r="AS421" s="745"/>
      <c r="AT421" s="745"/>
      <c r="AU421" s="745"/>
      <c r="AV421" s="745"/>
      <c r="AW421" s="745"/>
      <c r="AX421" s="745"/>
    </row>
    <row r="422" spans="10:50" ht="12.75">
      <c r="J422" s="745"/>
      <c r="K422" s="745"/>
      <c r="L422" s="745"/>
      <c r="M422" s="745"/>
      <c r="N422" s="745"/>
      <c r="O422" s="745"/>
      <c r="P422" s="745"/>
      <c r="Q422" s="745"/>
      <c r="R422" s="745"/>
      <c r="S422" s="745"/>
      <c r="T422" s="745"/>
      <c r="U422" s="745"/>
      <c r="V422" s="745"/>
      <c r="W422" s="745"/>
      <c r="X422" s="745"/>
      <c r="Y422" s="745"/>
      <c r="Z422" s="745"/>
      <c r="AA422" s="745"/>
      <c r="AB422" s="745"/>
      <c r="AC422" s="745"/>
      <c r="AD422" s="745"/>
      <c r="AE422" s="745"/>
      <c r="AF422" s="745"/>
      <c r="AG422" s="745"/>
      <c r="AH422" s="745"/>
      <c r="AI422" s="745"/>
      <c r="AJ422" s="745"/>
      <c r="AK422" s="745"/>
      <c r="AL422" s="745"/>
      <c r="AM422" s="745"/>
      <c r="AN422" s="745"/>
      <c r="AO422" s="745"/>
      <c r="AP422" s="745"/>
      <c r="AQ422" s="745"/>
      <c r="AR422" s="745"/>
      <c r="AS422" s="745"/>
      <c r="AT422" s="745"/>
      <c r="AU422" s="745"/>
      <c r="AV422" s="745"/>
      <c r="AW422" s="745"/>
      <c r="AX422" s="745"/>
    </row>
    <row r="423" spans="10:50" ht="12.75">
      <c r="J423" s="745"/>
      <c r="K423" s="745"/>
      <c r="L423" s="745"/>
      <c r="M423" s="745"/>
      <c r="N423" s="745"/>
      <c r="O423" s="745"/>
      <c r="P423" s="745"/>
      <c r="Q423" s="745"/>
      <c r="R423" s="745"/>
      <c r="S423" s="745"/>
      <c r="T423" s="745"/>
      <c r="U423" s="745"/>
      <c r="V423" s="745"/>
      <c r="W423" s="745"/>
      <c r="X423" s="745"/>
      <c r="Y423" s="745"/>
      <c r="Z423" s="745"/>
      <c r="AA423" s="745"/>
      <c r="AB423" s="745"/>
      <c r="AC423" s="745"/>
      <c r="AD423" s="745"/>
      <c r="AE423" s="745"/>
      <c r="AF423" s="745"/>
      <c r="AG423" s="745"/>
      <c r="AH423" s="745"/>
      <c r="AI423" s="745"/>
      <c r="AJ423" s="745"/>
      <c r="AK423" s="745"/>
      <c r="AL423" s="745"/>
      <c r="AM423" s="745"/>
      <c r="AN423" s="745"/>
      <c r="AO423" s="745"/>
      <c r="AP423" s="745"/>
      <c r="AQ423" s="745"/>
      <c r="AR423" s="745"/>
      <c r="AS423" s="745"/>
      <c r="AT423" s="745"/>
      <c r="AU423" s="745"/>
      <c r="AV423" s="745"/>
      <c r="AW423" s="745"/>
      <c r="AX423" s="745"/>
    </row>
    <row r="424" spans="10:50" ht="12.75">
      <c r="J424" s="745"/>
      <c r="K424" s="745"/>
      <c r="L424" s="745"/>
      <c r="M424" s="745"/>
      <c r="N424" s="745"/>
      <c r="O424" s="745"/>
      <c r="P424" s="745"/>
      <c r="Q424" s="745"/>
      <c r="R424" s="745"/>
      <c r="S424" s="745"/>
      <c r="T424" s="745"/>
      <c r="U424" s="745"/>
      <c r="V424" s="745"/>
      <c r="W424" s="745"/>
      <c r="X424" s="745"/>
      <c r="Y424" s="745"/>
      <c r="Z424" s="745"/>
      <c r="AA424" s="745"/>
      <c r="AB424" s="745"/>
      <c r="AC424" s="745"/>
      <c r="AD424" s="745"/>
      <c r="AE424" s="745"/>
      <c r="AF424" s="745"/>
      <c r="AG424" s="745"/>
      <c r="AH424" s="745"/>
      <c r="AI424" s="745"/>
      <c r="AJ424" s="745"/>
      <c r="AK424" s="745"/>
      <c r="AL424" s="745"/>
      <c r="AM424" s="745"/>
      <c r="AN424" s="745"/>
      <c r="AO424" s="745"/>
      <c r="AP424" s="745"/>
      <c r="AQ424" s="745"/>
      <c r="AR424" s="745"/>
      <c r="AS424" s="745"/>
      <c r="AT424" s="745"/>
      <c r="AU424" s="745"/>
      <c r="AV424" s="745"/>
      <c r="AW424" s="745"/>
      <c r="AX424" s="745"/>
    </row>
    <row r="425" spans="10:50" ht="12.75">
      <c r="J425" s="745"/>
      <c r="K425" s="745"/>
      <c r="L425" s="745"/>
      <c r="M425" s="745"/>
      <c r="N425" s="745"/>
      <c r="O425" s="745"/>
      <c r="P425" s="745"/>
      <c r="Q425" s="745"/>
      <c r="R425" s="745"/>
      <c r="S425" s="745"/>
      <c r="T425" s="745"/>
      <c r="U425" s="745"/>
      <c r="V425" s="745"/>
      <c r="W425" s="745"/>
      <c r="X425" s="745"/>
      <c r="Y425" s="745"/>
      <c r="Z425" s="745"/>
      <c r="AA425" s="745"/>
      <c r="AB425" s="745"/>
      <c r="AC425" s="745"/>
      <c r="AD425" s="745"/>
      <c r="AE425" s="745"/>
      <c r="AF425" s="745"/>
      <c r="AG425" s="745"/>
      <c r="AH425" s="745"/>
      <c r="AI425" s="745"/>
      <c r="AJ425" s="745"/>
      <c r="AK425" s="745"/>
      <c r="AL425" s="745"/>
      <c r="AM425" s="745"/>
      <c r="AN425" s="745"/>
      <c r="AO425" s="745"/>
      <c r="AP425" s="745"/>
      <c r="AQ425" s="745"/>
      <c r="AR425" s="745"/>
      <c r="AS425" s="745"/>
      <c r="AT425" s="745"/>
      <c r="AU425" s="745"/>
      <c r="AV425" s="745"/>
      <c r="AW425" s="745"/>
      <c r="AX425" s="745"/>
    </row>
    <row r="426" spans="10:50" ht="12.75">
      <c r="J426" s="745"/>
      <c r="K426" s="745"/>
      <c r="L426" s="745"/>
      <c r="M426" s="745"/>
      <c r="N426" s="745"/>
      <c r="O426" s="745"/>
      <c r="P426" s="745"/>
      <c r="Q426" s="745"/>
      <c r="R426" s="745"/>
      <c r="S426" s="745"/>
      <c r="T426" s="745"/>
      <c r="U426" s="745"/>
      <c r="V426" s="745"/>
      <c r="W426" s="745"/>
      <c r="X426" s="745"/>
      <c r="Y426" s="745"/>
      <c r="Z426" s="745"/>
      <c r="AA426" s="745"/>
      <c r="AB426" s="745"/>
      <c r="AC426" s="745"/>
      <c r="AD426" s="745"/>
      <c r="AE426" s="745"/>
      <c r="AF426" s="745"/>
      <c r="AG426" s="745"/>
      <c r="AH426" s="745"/>
      <c r="AI426" s="745"/>
      <c r="AJ426" s="745"/>
      <c r="AK426" s="745"/>
      <c r="AL426" s="745"/>
      <c r="AM426" s="745"/>
      <c r="AN426" s="745"/>
      <c r="AO426" s="745"/>
      <c r="AP426" s="745"/>
      <c r="AQ426" s="745"/>
      <c r="AR426" s="745"/>
      <c r="AS426" s="745"/>
      <c r="AT426" s="745"/>
      <c r="AU426" s="745"/>
      <c r="AV426" s="745"/>
      <c r="AW426" s="745"/>
      <c r="AX426" s="745"/>
    </row>
    <row r="427" spans="10:50" ht="12.75">
      <c r="J427" s="745"/>
      <c r="K427" s="745"/>
      <c r="L427" s="745"/>
      <c r="M427" s="745"/>
      <c r="N427" s="745"/>
      <c r="O427" s="745"/>
      <c r="P427" s="745"/>
      <c r="Q427" s="745"/>
      <c r="R427" s="745"/>
      <c r="S427" s="745"/>
      <c r="T427" s="745"/>
      <c r="U427" s="745"/>
      <c r="V427" s="745"/>
      <c r="W427" s="745"/>
      <c r="X427" s="745"/>
      <c r="Y427" s="745"/>
      <c r="Z427" s="745"/>
      <c r="AA427" s="745"/>
      <c r="AB427" s="745"/>
      <c r="AC427" s="745"/>
      <c r="AD427" s="745"/>
      <c r="AE427" s="745"/>
      <c r="AF427" s="745"/>
      <c r="AG427" s="745"/>
      <c r="AH427" s="745"/>
      <c r="AI427" s="745"/>
      <c r="AJ427" s="745"/>
      <c r="AK427" s="745"/>
      <c r="AL427" s="745"/>
      <c r="AM427" s="745"/>
      <c r="AN427" s="745"/>
      <c r="AO427" s="745"/>
      <c r="AP427" s="745"/>
      <c r="AQ427" s="745"/>
      <c r="AR427" s="745"/>
      <c r="AS427" s="745"/>
      <c r="AT427" s="745"/>
      <c r="AU427" s="745"/>
      <c r="AV427" s="745"/>
      <c r="AW427" s="745"/>
      <c r="AX427" s="745"/>
    </row>
    <row r="428" spans="10:50" ht="12.75">
      <c r="J428" s="745"/>
      <c r="K428" s="745"/>
      <c r="L428" s="745"/>
      <c r="M428" s="745"/>
      <c r="N428" s="745"/>
      <c r="O428" s="745"/>
      <c r="P428" s="745"/>
      <c r="Q428" s="745"/>
      <c r="R428" s="745"/>
      <c r="S428" s="745"/>
      <c r="T428" s="745"/>
      <c r="U428" s="745"/>
      <c r="V428" s="745"/>
      <c r="W428" s="745"/>
      <c r="X428" s="745"/>
      <c r="Y428" s="745"/>
      <c r="Z428" s="745"/>
      <c r="AA428" s="745"/>
      <c r="AB428" s="745"/>
      <c r="AC428" s="745"/>
      <c r="AD428" s="745"/>
      <c r="AE428" s="745"/>
      <c r="AF428" s="745"/>
      <c r="AG428" s="745"/>
      <c r="AH428" s="745"/>
      <c r="AI428" s="745"/>
      <c r="AJ428" s="745"/>
      <c r="AK428" s="745"/>
      <c r="AL428" s="745"/>
      <c r="AM428" s="745"/>
      <c r="AN428" s="745"/>
      <c r="AO428" s="745"/>
      <c r="AP428" s="745"/>
      <c r="AQ428" s="745"/>
      <c r="AR428" s="745"/>
      <c r="AS428" s="745"/>
      <c r="AT428" s="745"/>
      <c r="AU428" s="745"/>
      <c r="AV428" s="745"/>
      <c r="AW428" s="745"/>
      <c r="AX428" s="745"/>
    </row>
    <row r="429" spans="10:50" ht="12.75">
      <c r="J429" s="745"/>
      <c r="K429" s="745"/>
      <c r="L429" s="745"/>
      <c r="M429" s="745"/>
      <c r="N429" s="745"/>
      <c r="O429" s="745"/>
      <c r="P429" s="745"/>
      <c r="Q429" s="745"/>
      <c r="R429" s="745"/>
      <c r="S429" s="745"/>
      <c r="T429" s="745"/>
      <c r="U429" s="745"/>
      <c r="V429" s="745"/>
      <c r="W429" s="745"/>
      <c r="X429" s="745"/>
      <c r="Y429" s="745"/>
      <c r="Z429" s="745"/>
      <c r="AA429" s="745"/>
      <c r="AB429" s="745"/>
      <c r="AC429" s="745"/>
      <c r="AD429" s="745"/>
      <c r="AE429" s="745"/>
      <c r="AF429" s="745"/>
      <c r="AG429" s="745"/>
      <c r="AH429" s="745"/>
      <c r="AI429" s="745"/>
      <c r="AJ429" s="745"/>
      <c r="AK429" s="745"/>
      <c r="AL429" s="745"/>
      <c r="AM429" s="745"/>
      <c r="AN429" s="745"/>
      <c r="AO429" s="745"/>
      <c r="AP429" s="745"/>
      <c r="AQ429" s="745"/>
      <c r="AR429" s="745"/>
      <c r="AS429" s="745"/>
      <c r="AT429" s="745"/>
      <c r="AU429" s="745"/>
      <c r="AV429" s="745"/>
      <c r="AW429" s="745"/>
      <c r="AX429" s="745"/>
    </row>
    <row r="430" spans="10:50" ht="12.75">
      <c r="J430" s="745"/>
      <c r="K430" s="745"/>
      <c r="L430" s="745"/>
      <c r="M430" s="745"/>
      <c r="N430" s="745"/>
      <c r="O430" s="745"/>
      <c r="P430" s="745"/>
      <c r="Q430" s="745"/>
      <c r="R430" s="745"/>
      <c r="S430" s="745"/>
      <c r="T430" s="745"/>
      <c r="U430" s="745"/>
      <c r="V430" s="745"/>
      <c r="W430" s="745"/>
      <c r="X430" s="745"/>
      <c r="Y430" s="745"/>
      <c r="Z430" s="745"/>
      <c r="AA430" s="745"/>
      <c r="AB430" s="745"/>
      <c r="AC430" s="745"/>
      <c r="AD430" s="745"/>
      <c r="AE430" s="745"/>
      <c r="AF430" s="745"/>
      <c r="AG430" s="745"/>
      <c r="AH430" s="745"/>
      <c r="AI430" s="745"/>
      <c r="AJ430" s="745"/>
      <c r="AK430" s="745"/>
      <c r="AL430" s="745"/>
      <c r="AM430" s="745"/>
      <c r="AN430" s="745"/>
      <c r="AO430" s="745"/>
      <c r="AP430" s="745"/>
      <c r="AQ430" s="745"/>
      <c r="AR430" s="745"/>
      <c r="AS430" s="745"/>
      <c r="AT430" s="745"/>
      <c r="AU430" s="745"/>
      <c r="AV430" s="745"/>
      <c r="AW430" s="745"/>
      <c r="AX430" s="745"/>
    </row>
    <row r="431" spans="10:50" ht="12.75">
      <c r="J431" s="745"/>
      <c r="K431" s="745"/>
      <c r="L431" s="745"/>
      <c r="M431" s="745"/>
      <c r="N431" s="745"/>
      <c r="O431" s="745"/>
      <c r="P431" s="745"/>
      <c r="Q431" s="745"/>
      <c r="R431" s="745"/>
      <c r="S431" s="745"/>
      <c r="T431" s="745"/>
      <c r="U431" s="745"/>
      <c r="V431" s="745"/>
      <c r="W431" s="745"/>
      <c r="X431" s="745"/>
      <c r="Y431" s="745"/>
      <c r="Z431" s="745"/>
      <c r="AA431" s="745"/>
      <c r="AB431" s="745"/>
      <c r="AC431" s="745"/>
      <c r="AD431" s="745"/>
      <c r="AE431" s="745"/>
      <c r="AF431" s="745"/>
      <c r="AG431" s="745"/>
      <c r="AH431" s="745"/>
      <c r="AI431" s="745"/>
      <c r="AJ431" s="745"/>
      <c r="AK431" s="745"/>
      <c r="AL431" s="745"/>
      <c r="AM431" s="745"/>
      <c r="AN431" s="745"/>
      <c r="AO431" s="745"/>
      <c r="AP431" s="745"/>
      <c r="AQ431" s="745"/>
      <c r="AR431" s="745"/>
      <c r="AS431" s="745"/>
      <c r="AT431" s="745"/>
      <c r="AU431" s="745"/>
      <c r="AV431" s="745"/>
      <c r="AW431" s="745"/>
      <c r="AX431" s="745"/>
    </row>
    <row r="432" spans="10:50" ht="12.75">
      <c r="J432" s="745"/>
      <c r="K432" s="745"/>
      <c r="L432" s="745"/>
      <c r="M432" s="745"/>
      <c r="N432" s="745"/>
      <c r="O432" s="745"/>
      <c r="P432" s="745"/>
      <c r="Q432" s="745"/>
      <c r="R432" s="745"/>
      <c r="S432" s="745"/>
      <c r="T432" s="745"/>
      <c r="U432" s="745"/>
      <c r="V432" s="745"/>
      <c r="W432" s="745"/>
      <c r="X432" s="745"/>
      <c r="Y432" s="745"/>
      <c r="Z432" s="745"/>
      <c r="AA432" s="745"/>
      <c r="AB432" s="745"/>
      <c r="AC432" s="745"/>
      <c r="AD432" s="745"/>
      <c r="AE432" s="745"/>
      <c r="AF432" s="745"/>
      <c r="AG432" s="745"/>
      <c r="AH432" s="745"/>
      <c r="AI432" s="745"/>
      <c r="AJ432" s="745"/>
      <c r="AK432" s="745"/>
      <c r="AL432" s="745"/>
      <c r="AM432" s="745"/>
      <c r="AN432" s="745"/>
      <c r="AO432" s="745"/>
      <c r="AP432" s="745"/>
      <c r="AQ432" s="745"/>
      <c r="AR432" s="745"/>
      <c r="AS432" s="745"/>
      <c r="AT432" s="745"/>
      <c r="AU432" s="745"/>
      <c r="AV432" s="745"/>
      <c r="AW432" s="745"/>
      <c r="AX432" s="745"/>
    </row>
    <row r="433" spans="10:50" ht="12.75">
      <c r="J433" s="745"/>
      <c r="K433" s="745"/>
      <c r="L433" s="745"/>
      <c r="M433" s="745"/>
      <c r="N433" s="745"/>
      <c r="O433" s="745"/>
      <c r="P433" s="745"/>
      <c r="Q433" s="745"/>
      <c r="R433" s="745"/>
      <c r="S433" s="745"/>
      <c r="T433" s="745"/>
      <c r="U433" s="745"/>
      <c r="V433" s="745"/>
      <c r="W433" s="745"/>
      <c r="X433" s="745"/>
      <c r="Y433" s="745"/>
      <c r="Z433" s="745"/>
      <c r="AA433" s="745"/>
      <c r="AB433" s="745"/>
      <c r="AC433" s="745"/>
      <c r="AD433" s="745"/>
      <c r="AE433" s="745"/>
      <c r="AF433" s="745"/>
      <c r="AG433" s="745"/>
      <c r="AH433" s="745"/>
      <c r="AI433" s="745"/>
      <c r="AJ433" s="745"/>
      <c r="AK433" s="745"/>
      <c r="AL433" s="745"/>
      <c r="AM433" s="745"/>
      <c r="AN433" s="745"/>
      <c r="AO433" s="745"/>
      <c r="AP433" s="745"/>
      <c r="AQ433" s="745"/>
      <c r="AR433" s="745"/>
      <c r="AS433" s="745"/>
      <c r="AT433" s="745"/>
      <c r="AU433" s="745"/>
      <c r="AV433" s="745"/>
      <c r="AW433" s="745"/>
      <c r="AX433" s="745"/>
    </row>
    <row r="434" spans="10:50" ht="12.75">
      <c r="J434" s="745"/>
      <c r="K434" s="745"/>
      <c r="L434" s="745"/>
      <c r="M434" s="745"/>
      <c r="N434" s="745"/>
      <c r="O434" s="745"/>
      <c r="P434" s="745"/>
      <c r="Q434" s="745"/>
      <c r="R434" s="745"/>
      <c r="S434" s="745"/>
      <c r="T434" s="745"/>
      <c r="U434" s="745"/>
      <c r="V434" s="745"/>
      <c r="W434" s="745"/>
      <c r="X434" s="745"/>
      <c r="Y434" s="745"/>
      <c r="Z434" s="745"/>
      <c r="AA434" s="745"/>
      <c r="AB434" s="745"/>
      <c r="AC434" s="745"/>
      <c r="AD434" s="745"/>
      <c r="AE434" s="745"/>
      <c r="AF434" s="745"/>
      <c r="AG434" s="745"/>
      <c r="AH434" s="745"/>
      <c r="AI434" s="745"/>
      <c r="AJ434" s="745"/>
      <c r="AK434" s="745"/>
      <c r="AL434" s="745"/>
      <c r="AM434" s="745"/>
      <c r="AN434" s="745"/>
      <c r="AO434" s="745"/>
      <c r="AP434" s="745"/>
      <c r="AQ434" s="745"/>
      <c r="AR434" s="745"/>
      <c r="AS434" s="745"/>
      <c r="AT434" s="745"/>
      <c r="AU434" s="745"/>
      <c r="AV434" s="745"/>
      <c r="AW434" s="745"/>
      <c r="AX434" s="745"/>
    </row>
    <row r="435" spans="10:50" ht="12.75">
      <c r="J435" s="745"/>
      <c r="K435" s="745"/>
      <c r="L435" s="745"/>
      <c r="M435" s="745"/>
      <c r="N435" s="745"/>
      <c r="O435" s="745"/>
      <c r="P435" s="745"/>
      <c r="Q435" s="745"/>
      <c r="R435" s="745"/>
      <c r="S435" s="745"/>
      <c r="T435" s="745"/>
      <c r="U435" s="745"/>
      <c r="V435" s="745"/>
      <c r="W435" s="745"/>
      <c r="X435" s="745"/>
      <c r="Y435" s="745"/>
      <c r="Z435" s="745"/>
      <c r="AA435" s="745"/>
      <c r="AB435" s="745"/>
      <c r="AC435" s="745"/>
      <c r="AD435" s="745"/>
      <c r="AE435" s="745"/>
      <c r="AF435" s="745"/>
      <c r="AG435" s="745"/>
      <c r="AH435" s="745"/>
      <c r="AI435" s="745"/>
      <c r="AJ435" s="745"/>
      <c r="AK435" s="745"/>
      <c r="AL435" s="745"/>
      <c r="AM435" s="745"/>
      <c r="AN435" s="745"/>
      <c r="AO435" s="745"/>
      <c r="AP435" s="745"/>
      <c r="AQ435" s="745"/>
      <c r="AR435" s="745"/>
      <c r="AS435" s="745"/>
      <c r="AT435" s="745"/>
      <c r="AU435" s="745"/>
      <c r="AV435" s="745"/>
      <c r="AW435" s="745"/>
      <c r="AX435" s="745"/>
    </row>
    <row r="436" spans="10:50" ht="12.75">
      <c r="J436" s="745"/>
      <c r="K436" s="745"/>
      <c r="L436" s="745"/>
      <c r="M436" s="745"/>
      <c r="N436" s="745"/>
      <c r="O436" s="745"/>
      <c r="P436" s="745"/>
      <c r="Q436" s="745"/>
      <c r="R436" s="745"/>
      <c r="S436" s="745"/>
      <c r="T436" s="745"/>
      <c r="U436" s="745"/>
      <c r="V436" s="745"/>
      <c r="W436" s="745"/>
      <c r="X436" s="745"/>
      <c r="Y436" s="745"/>
      <c r="Z436" s="745"/>
      <c r="AA436" s="745"/>
      <c r="AB436" s="745"/>
      <c r="AC436" s="745"/>
      <c r="AD436" s="745"/>
      <c r="AE436" s="745"/>
      <c r="AF436" s="745"/>
      <c r="AG436" s="745"/>
      <c r="AH436" s="745"/>
      <c r="AI436" s="745"/>
      <c r="AJ436" s="745"/>
      <c r="AK436" s="745"/>
      <c r="AL436" s="745"/>
      <c r="AM436" s="745"/>
      <c r="AN436" s="745"/>
      <c r="AO436" s="745"/>
      <c r="AP436" s="745"/>
      <c r="AQ436" s="745"/>
      <c r="AR436" s="745"/>
      <c r="AS436" s="745"/>
      <c r="AT436" s="745"/>
      <c r="AU436" s="745"/>
      <c r="AV436" s="745"/>
      <c r="AW436" s="745"/>
      <c r="AX436" s="745"/>
    </row>
    <row r="437" spans="10:50" ht="12.75">
      <c r="J437" s="745"/>
      <c r="K437" s="745"/>
      <c r="L437" s="745"/>
      <c r="M437" s="745"/>
      <c r="N437" s="745"/>
      <c r="O437" s="745"/>
      <c r="P437" s="745"/>
      <c r="Q437" s="745"/>
      <c r="R437" s="745"/>
      <c r="S437" s="745"/>
      <c r="T437" s="745"/>
      <c r="U437" s="745"/>
      <c r="V437" s="745"/>
      <c r="W437" s="745"/>
      <c r="X437" s="745"/>
      <c r="Y437" s="745"/>
      <c r="Z437" s="745"/>
      <c r="AA437" s="745"/>
      <c r="AB437" s="745"/>
      <c r="AC437" s="745"/>
      <c r="AD437" s="745"/>
      <c r="AE437" s="745"/>
      <c r="AF437" s="745"/>
      <c r="AG437" s="745"/>
      <c r="AH437" s="745"/>
      <c r="AI437" s="745"/>
      <c r="AJ437" s="745"/>
      <c r="AK437" s="745"/>
      <c r="AL437" s="745"/>
      <c r="AM437" s="745"/>
      <c r="AN437" s="745"/>
      <c r="AO437" s="745"/>
      <c r="AP437" s="745"/>
      <c r="AQ437" s="745"/>
      <c r="AR437" s="745"/>
      <c r="AS437" s="745"/>
      <c r="AT437" s="745"/>
      <c r="AU437" s="745"/>
      <c r="AV437" s="745"/>
      <c r="AW437" s="745"/>
      <c r="AX437" s="745"/>
    </row>
    <row r="438" spans="10:50" ht="12.75">
      <c r="J438" s="745"/>
      <c r="K438" s="745"/>
      <c r="L438" s="745"/>
      <c r="M438" s="745"/>
      <c r="N438" s="745"/>
      <c r="O438" s="745"/>
      <c r="P438" s="745"/>
      <c r="Q438" s="745"/>
      <c r="R438" s="745"/>
      <c r="S438" s="745"/>
      <c r="T438" s="745"/>
      <c r="U438" s="745"/>
      <c r="V438" s="745"/>
      <c r="W438" s="745"/>
      <c r="X438" s="745"/>
      <c r="Y438" s="745"/>
      <c r="Z438" s="745"/>
      <c r="AA438" s="745"/>
      <c r="AB438" s="745"/>
      <c r="AC438" s="745"/>
      <c r="AD438" s="745"/>
      <c r="AE438" s="745"/>
      <c r="AF438" s="745"/>
      <c r="AG438" s="745"/>
      <c r="AH438" s="745"/>
      <c r="AI438" s="745"/>
      <c r="AJ438" s="745"/>
      <c r="AK438" s="745"/>
      <c r="AL438" s="745"/>
      <c r="AM438" s="745"/>
      <c r="AN438" s="745"/>
      <c r="AO438" s="745"/>
      <c r="AP438" s="745"/>
      <c r="AQ438" s="745"/>
      <c r="AR438" s="745"/>
      <c r="AS438" s="745"/>
      <c r="AT438" s="745"/>
      <c r="AU438" s="745"/>
      <c r="AV438" s="745"/>
      <c r="AW438" s="745"/>
      <c r="AX438" s="745"/>
    </row>
    <row r="439" spans="10:50" ht="12.75">
      <c r="J439" s="745"/>
      <c r="K439" s="745"/>
      <c r="L439" s="745"/>
      <c r="M439" s="745"/>
      <c r="N439" s="745"/>
      <c r="O439" s="745"/>
      <c r="P439" s="745"/>
      <c r="Q439" s="745"/>
      <c r="R439" s="745"/>
      <c r="S439" s="745"/>
      <c r="T439" s="745"/>
      <c r="U439" s="745"/>
      <c r="V439" s="745"/>
      <c r="W439" s="745"/>
      <c r="X439" s="745"/>
      <c r="Y439" s="745"/>
      <c r="Z439" s="745"/>
      <c r="AA439" s="745"/>
      <c r="AB439" s="745"/>
      <c r="AC439" s="745"/>
      <c r="AD439" s="745"/>
      <c r="AE439" s="745"/>
      <c r="AF439" s="745"/>
      <c r="AG439" s="745"/>
      <c r="AH439" s="745"/>
      <c r="AI439" s="745"/>
      <c r="AJ439" s="745"/>
      <c r="AK439" s="745"/>
      <c r="AL439" s="745"/>
      <c r="AM439" s="745"/>
      <c r="AN439" s="745"/>
      <c r="AO439" s="745"/>
      <c r="AP439" s="745"/>
      <c r="AQ439" s="745"/>
      <c r="AR439" s="745"/>
      <c r="AS439" s="745"/>
      <c r="AT439" s="745"/>
      <c r="AU439" s="745"/>
      <c r="AV439" s="745"/>
      <c r="AW439" s="745"/>
      <c r="AX439" s="745"/>
    </row>
    <row r="440" spans="10:50" ht="12.75">
      <c r="J440" s="745"/>
      <c r="K440" s="745"/>
      <c r="L440" s="745"/>
      <c r="M440" s="745"/>
      <c r="N440" s="745"/>
      <c r="O440" s="745"/>
      <c r="P440" s="745"/>
      <c r="Q440" s="745"/>
      <c r="R440" s="745"/>
      <c r="S440" s="745"/>
      <c r="T440" s="745"/>
      <c r="U440" s="745"/>
      <c r="V440" s="745"/>
      <c r="W440" s="745"/>
      <c r="X440" s="745"/>
      <c r="Y440" s="745"/>
      <c r="Z440" s="745"/>
      <c r="AA440" s="745"/>
      <c r="AB440" s="745"/>
      <c r="AC440" s="745"/>
      <c r="AD440" s="745"/>
      <c r="AE440" s="745"/>
      <c r="AF440" s="745"/>
      <c r="AG440" s="745"/>
      <c r="AH440" s="745"/>
      <c r="AI440" s="745"/>
      <c r="AJ440" s="745"/>
      <c r="AK440" s="745"/>
      <c r="AL440" s="745"/>
      <c r="AM440" s="745"/>
      <c r="AN440" s="745"/>
      <c r="AO440" s="745"/>
      <c r="AP440" s="745"/>
      <c r="AQ440" s="745"/>
      <c r="AR440" s="745"/>
      <c r="AS440" s="745"/>
      <c r="AT440" s="745"/>
      <c r="AU440" s="745"/>
      <c r="AV440" s="745"/>
      <c r="AW440" s="745"/>
      <c r="AX440" s="745"/>
    </row>
    <row r="441" spans="10:50" ht="12.75">
      <c r="J441" s="745"/>
      <c r="K441" s="745"/>
      <c r="L441" s="745"/>
      <c r="M441" s="745"/>
      <c r="N441" s="745"/>
      <c r="O441" s="745"/>
      <c r="P441" s="745"/>
      <c r="Q441" s="745"/>
      <c r="R441" s="745"/>
      <c r="S441" s="745"/>
      <c r="T441" s="745"/>
      <c r="U441" s="745"/>
      <c r="V441" s="745"/>
      <c r="W441" s="745"/>
      <c r="X441" s="745"/>
      <c r="Y441" s="745"/>
      <c r="Z441" s="745"/>
      <c r="AA441" s="745"/>
      <c r="AB441" s="745"/>
      <c r="AC441" s="745"/>
      <c r="AD441" s="745"/>
      <c r="AE441" s="745"/>
      <c r="AF441" s="745"/>
      <c r="AG441" s="745"/>
      <c r="AH441" s="745"/>
      <c r="AI441" s="745"/>
      <c r="AJ441" s="745"/>
      <c r="AK441" s="745"/>
      <c r="AL441" s="745"/>
      <c r="AM441" s="745"/>
      <c r="AN441" s="745"/>
      <c r="AO441" s="745"/>
      <c r="AP441" s="745"/>
      <c r="AQ441" s="745"/>
      <c r="AR441" s="745"/>
      <c r="AS441" s="745"/>
      <c r="AT441" s="745"/>
      <c r="AU441" s="745"/>
      <c r="AV441" s="745"/>
      <c r="AW441" s="745"/>
      <c r="AX441" s="745"/>
    </row>
    <row r="442" spans="10:50" ht="12.75">
      <c r="J442" s="745"/>
      <c r="K442" s="745"/>
      <c r="L442" s="745"/>
      <c r="M442" s="745"/>
      <c r="N442" s="745"/>
      <c r="O442" s="745"/>
      <c r="P442" s="745"/>
      <c r="Q442" s="745"/>
      <c r="R442" s="745"/>
      <c r="S442" s="745"/>
      <c r="T442" s="745"/>
      <c r="U442" s="745"/>
      <c r="V442" s="745"/>
      <c r="W442" s="745"/>
      <c r="X442" s="745"/>
      <c r="Y442" s="745"/>
      <c r="Z442" s="745"/>
      <c r="AA442" s="745"/>
      <c r="AB442" s="745"/>
      <c r="AC442" s="745"/>
      <c r="AD442" s="745"/>
      <c r="AE442" s="745"/>
      <c r="AF442" s="745"/>
      <c r="AG442" s="745"/>
      <c r="AH442" s="745"/>
      <c r="AI442" s="745"/>
      <c r="AJ442" s="745"/>
      <c r="AK442" s="745"/>
      <c r="AL442" s="745"/>
      <c r="AM442" s="745"/>
      <c r="AN442" s="745"/>
      <c r="AO442" s="745"/>
      <c r="AP442" s="745"/>
      <c r="AQ442" s="745"/>
      <c r="AR442" s="745"/>
      <c r="AS442" s="745"/>
      <c r="AT442" s="745"/>
      <c r="AU442" s="745"/>
      <c r="AV442" s="745"/>
      <c r="AW442" s="745"/>
      <c r="AX442" s="745"/>
    </row>
    <row r="443" spans="10:50" ht="12.75">
      <c r="J443" s="745"/>
      <c r="K443" s="745"/>
      <c r="L443" s="745"/>
      <c r="M443" s="745"/>
      <c r="N443" s="745"/>
      <c r="O443" s="745"/>
      <c r="P443" s="745"/>
      <c r="Q443" s="745"/>
      <c r="R443" s="745"/>
      <c r="S443" s="745"/>
      <c r="T443" s="745"/>
      <c r="U443" s="745"/>
      <c r="V443" s="745"/>
      <c r="W443" s="745"/>
      <c r="X443" s="745"/>
      <c r="Y443" s="745"/>
      <c r="Z443" s="745"/>
      <c r="AA443" s="745"/>
      <c r="AB443" s="745"/>
      <c r="AC443" s="745"/>
      <c r="AD443" s="745"/>
      <c r="AE443" s="745"/>
      <c r="AF443" s="745"/>
      <c r="AG443" s="745"/>
      <c r="AH443" s="745"/>
      <c r="AI443" s="745"/>
      <c r="AJ443" s="745"/>
      <c r="AK443" s="745"/>
      <c r="AL443" s="745"/>
      <c r="AM443" s="745"/>
      <c r="AN443" s="745"/>
      <c r="AO443" s="745"/>
      <c r="AP443" s="745"/>
      <c r="AQ443" s="745"/>
      <c r="AR443" s="745"/>
      <c r="AS443" s="745"/>
      <c r="AT443" s="745"/>
      <c r="AU443" s="745"/>
      <c r="AV443" s="745"/>
      <c r="AW443" s="745"/>
      <c r="AX443" s="745"/>
    </row>
    <row r="444" spans="10:50" ht="12.75">
      <c r="J444" s="745"/>
      <c r="K444" s="745"/>
      <c r="L444" s="745"/>
      <c r="M444" s="745"/>
      <c r="N444" s="745"/>
      <c r="O444" s="745"/>
      <c r="P444" s="745"/>
      <c r="Q444" s="745"/>
      <c r="R444" s="745"/>
      <c r="S444" s="745"/>
      <c r="T444" s="745"/>
      <c r="U444" s="745"/>
      <c r="V444" s="745"/>
      <c r="W444" s="745"/>
      <c r="X444" s="745"/>
      <c r="Y444" s="745"/>
      <c r="Z444" s="745"/>
      <c r="AA444" s="745"/>
      <c r="AB444" s="745"/>
      <c r="AC444" s="745"/>
      <c r="AD444" s="745"/>
      <c r="AE444" s="745"/>
      <c r="AF444" s="745"/>
      <c r="AG444" s="745"/>
      <c r="AH444" s="745"/>
      <c r="AI444" s="745"/>
      <c r="AJ444" s="745"/>
      <c r="AK444" s="745"/>
      <c r="AL444" s="745"/>
      <c r="AM444" s="745"/>
      <c r="AN444" s="745"/>
      <c r="AO444" s="745"/>
      <c r="AP444" s="745"/>
      <c r="AQ444" s="745"/>
      <c r="AR444" s="745"/>
      <c r="AS444" s="745"/>
      <c r="AT444" s="745"/>
      <c r="AU444" s="745"/>
      <c r="AV444" s="745"/>
      <c r="AW444" s="745"/>
      <c r="AX444" s="745"/>
    </row>
    <row r="445" spans="10:50" ht="12.75">
      <c r="J445" s="745"/>
      <c r="K445" s="745"/>
      <c r="L445" s="745"/>
      <c r="M445" s="745"/>
      <c r="N445" s="745"/>
      <c r="O445" s="745"/>
      <c r="P445" s="745"/>
      <c r="Q445" s="745"/>
      <c r="R445" s="745"/>
      <c r="S445" s="745"/>
      <c r="T445" s="745"/>
      <c r="U445" s="745"/>
      <c r="V445" s="745"/>
      <c r="W445" s="745"/>
      <c r="X445" s="745"/>
      <c r="Y445" s="745"/>
      <c r="Z445" s="745"/>
      <c r="AA445" s="745"/>
      <c r="AB445" s="745"/>
      <c r="AC445" s="745"/>
      <c r="AD445" s="745"/>
      <c r="AE445" s="745"/>
      <c r="AF445" s="745"/>
      <c r="AG445" s="745"/>
      <c r="AH445" s="745"/>
      <c r="AI445" s="745"/>
      <c r="AJ445" s="745"/>
      <c r="AK445" s="745"/>
      <c r="AL445" s="745"/>
      <c r="AM445" s="745"/>
      <c r="AN445" s="745"/>
      <c r="AO445" s="745"/>
      <c r="AP445" s="745"/>
      <c r="AQ445" s="745"/>
      <c r="AR445" s="745"/>
      <c r="AS445" s="745"/>
      <c r="AT445" s="745"/>
      <c r="AU445" s="745"/>
      <c r="AV445" s="745"/>
      <c r="AW445" s="745"/>
      <c r="AX445" s="745"/>
    </row>
    <row r="446" spans="10:50" ht="12.75">
      <c r="J446" s="745"/>
      <c r="K446" s="745"/>
      <c r="L446" s="745"/>
      <c r="M446" s="745"/>
      <c r="N446" s="745"/>
      <c r="O446" s="745"/>
      <c r="P446" s="745"/>
      <c r="Q446" s="745"/>
      <c r="R446" s="745"/>
      <c r="S446" s="745"/>
      <c r="T446" s="745"/>
      <c r="U446" s="745"/>
      <c r="V446" s="745"/>
      <c r="W446" s="745"/>
      <c r="X446" s="745"/>
      <c r="Y446" s="745"/>
      <c r="Z446" s="745"/>
      <c r="AA446" s="745"/>
      <c r="AB446" s="745"/>
      <c r="AC446" s="745"/>
      <c r="AD446" s="745"/>
      <c r="AE446" s="745"/>
      <c r="AF446" s="745"/>
      <c r="AG446" s="745"/>
      <c r="AH446" s="745"/>
      <c r="AI446" s="745"/>
      <c r="AJ446" s="745"/>
      <c r="AK446" s="745"/>
      <c r="AL446" s="745"/>
      <c r="AM446" s="745"/>
      <c r="AN446" s="745"/>
      <c r="AO446" s="745"/>
      <c r="AP446" s="745"/>
      <c r="AQ446" s="745"/>
      <c r="AR446" s="745"/>
      <c r="AS446" s="745"/>
      <c r="AT446" s="745"/>
      <c r="AU446" s="745"/>
      <c r="AV446" s="745"/>
      <c r="AW446" s="745"/>
      <c r="AX446" s="745"/>
    </row>
    <row r="447" spans="10:50" ht="12.75">
      <c r="J447" s="745"/>
      <c r="K447" s="745"/>
      <c r="L447" s="745"/>
      <c r="M447" s="745"/>
      <c r="N447" s="745"/>
      <c r="O447" s="745"/>
      <c r="P447" s="745"/>
      <c r="Q447" s="745"/>
      <c r="R447" s="745"/>
      <c r="S447" s="745"/>
      <c r="T447" s="745"/>
      <c r="U447" s="745"/>
      <c r="V447" s="745"/>
      <c r="W447" s="745"/>
      <c r="X447" s="745"/>
      <c r="Y447" s="745"/>
      <c r="Z447" s="745"/>
      <c r="AA447" s="745"/>
      <c r="AB447" s="745"/>
      <c r="AC447" s="745"/>
      <c r="AD447" s="745"/>
      <c r="AE447" s="745"/>
      <c r="AF447" s="745"/>
      <c r="AG447" s="745"/>
      <c r="AH447" s="745"/>
      <c r="AI447" s="745"/>
      <c r="AJ447" s="745"/>
      <c r="AK447" s="745"/>
      <c r="AL447" s="745"/>
      <c r="AM447" s="745"/>
      <c r="AN447" s="745"/>
      <c r="AO447" s="745"/>
      <c r="AP447" s="745"/>
      <c r="AQ447" s="745"/>
      <c r="AR447" s="745"/>
      <c r="AS447" s="745"/>
      <c r="AT447" s="745"/>
      <c r="AU447" s="745"/>
      <c r="AV447" s="745"/>
      <c r="AW447" s="745"/>
      <c r="AX447" s="745"/>
    </row>
    <row r="448" spans="10:50" ht="12.75">
      <c r="J448" s="745"/>
      <c r="K448" s="745"/>
      <c r="L448" s="745"/>
      <c r="M448" s="745"/>
      <c r="N448" s="745"/>
      <c r="O448" s="745"/>
      <c r="P448" s="745"/>
      <c r="Q448" s="745"/>
      <c r="R448" s="745"/>
      <c r="S448" s="745"/>
      <c r="T448" s="745"/>
      <c r="U448" s="745"/>
      <c r="V448" s="745"/>
      <c r="W448" s="745"/>
      <c r="X448" s="745"/>
      <c r="Y448" s="745"/>
      <c r="Z448" s="745"/>
      <c r="AA448" s="745"/>
      <c r="AB448" s="745"/>
      <c r="AC448" s="745"/>
      <c r="AD448" s="745"/>
      <c r="AE448" s="745"/>
      <c r="AF448" s="745"/>
      <c r="AG448" s="745"/>
      <c r="AH448" s="745"/>
      <c r="AI448" s="745"/>
      <c r="AJ448" s="745"/>
      <c r="AK448" s="745"/>
      <c r="AL448" s="745"/>
      <c r="AM448" s="745"/>
      <c r="AN448" s="745"/>
      <c r="AO448" s="745"/>
      <c r="AP448" s="745"/>
      <c r="AQ448" s="745"/>
      <c r="AR448" s="745"/>
      <c r="AS448" s="745"/>
      <c r="AT448" s="745"/>
      <c r="AU448" s="745"/>
      <c r="AV448" s="745"/>
      <c r="AW448" s="745"/>
      <c r="AX448" s="745"/>
    </row>
    <row r="449" spans="10:50" ht="12.75">
      <c r="J449" s="745"/>
      <c r="K449" s="745"/>
      <c r="L449" s="745"/>
      <c r="M449" s="745"/>
      <c r="N449" s="745"/>
      <c r="O449" s="745"/>
      <c r="P449" s="745"/>
      <c r="Q449" s="745"/>
      <c r="R449" s="745"/>
      <c r="S449" s="745"/>
      <c r="T449" s="745"/>
      <c r="U449" s="745"/>
      <c r="V449" s="745"/>
      <c r="W449" s="745"/>
      <c r="X449" s="745"/>
      <c r="Y449" s="745"/>
      <c r="Z449" s="745"/>
      <c r="AA449" s="745"/>
      <c r="AB449" s="745"/>
      <c r="AC449" s="745"/>
      <c r="AD449" s="745"/>
      <c r="AE449" s="745"/>
      <c r="AF449" s="745"/>
      <c r="AG449" s="745"/>
      <c r="AH449" s="745"/>
      <c r="AI449" s="745"/>
      <c r="AJ449" s="745"/>
      <c r="AK449" s="745"/>
      <c r="AL449" s="745"/>
      <c r="AM449" s="745"/>
      <c r="AN449" s="745"/>
      <c r="AO449" s="745"/>
      <c r="AP449" s="745"/>
      <c r="AQ449" s="745"/>
      <c r="AR449" s="745"/>
      <c r="AS449" s="745"/>
      <c r="AT449" s="745"/>
      <c r="AU449" s="745"/>
      <c r="AV449" s="745"/>
      <c r="AW449" s="745"/>
      <c r="AX449" s="745"/>
    </row>
  </sheetData>
  <mergeCells count="77">
    <mergeCell ref="E20:E22"/>
    <mergeCell ref="F20:F22"/>
    <mergeCell ref="G20:G22"/>
    <mergeCell ref="H20:H22"/>
    <mergeCell ref="A20:A22"/>
    <mergeCell ref="B20:B22"/>
    <mergeCell ref="C20:C22"/>
    <mergeCell ref="D20:D22"/>
    <mergeCell ref="E16:E18"/>
    <mergeCell ref="F16:F18"/>
    <mergeCell ref="G16:G18"/>
    <mergeCell ref="H16:H18"/>
    <mergeCell ref="A16:A18"/>
    <mergeCell ref="B16:B18"/>
    <mergeCell ref="C16:C18"/>
    <mergeCell ref="D16:D18"/>
    <mergeCell ref="A8:O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O11"/>
    <mergeCell ref="K12:K13"/>
    <mergeCell ref="L12:L13"/>
    <mergeCell ref="M12:M13"/>
    <mergeCell ref="N12:O12"/>
    <mergeCell ref="A24:A26"/>
    <mergeCell ref="B24:B26"/>
    <mergeCell ref="C24:C26"/>
    <mergeCell ref="D24:D26"/>
    <mergeCell ref="E24:E26"/>
    <mergeCell ref="F24:F26"/>
    <mergeCell ref="G24:G26"/>
    <mergeCell ref="H24:H26"/>
    <mergeCell ref="A28:A30"/>
    <mergeCell ref="B28:B30"/>
    <mergeCell ref="C28:C30"/>
    <mergeCell ref="D28:D30"/>
    <mergeCell ref="E28:E30"/>
    <mergeCell ref="F28:F30"/>
    <mergeCell ref="G28:G30"/>
    <mergeCell ref="H28:H30"/>
    <mergeCell ref="A32:B35"/>
    <mergeCell ref="C32:C35"/>
    <mergeCell ref="D32:D35"/>
    <mergeCell ref="E32:E35"/>
    <mergeCell ref="A39:B41"/>
    <mergeCell ref="C39:C41"/>
    <mergeCell ref="D39:D41"/>
    <mergeCell ref="E39:E41"/>
    <mergeCell ref="E46:E48"/>
    <mergeCell ref="F32:F35"/>
    <mergeCell ref="G32:G35"/>
    <mergeCell ref="H32:H35"/>
    <mergeCell ref="F39:F41"/>
    <mergeCell ref="G39:G41"/>
    <mergeCell ref="H39:H41"/>
    <mergeCell ref="F52:F54"/>
    <mergeCell ref="G52:G54"/>
    <mergeCell ref="H52:H54"/>
    <mergeCell ref="A5:N5"/>
    <mergeCell ref="F46:F48"/>
    <mergeCell ref="G46:G48"/>
    <mergeCell ref="H46:H48"/>
    <mergeCell ref="A46:B48"/>
    <mergeCell ref="C46:C48"/>
    <mergeCell ref="D46:D48"/>
    <mergeCell ref="A52:B54"/>
    <mergeCell ref="C52:C54"/>
    <mergeCell ref="D52:D54"/>
    <mergeCell ref="E52:E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15"/>
  <sheetViews>
    <sheetView zoomScale="85" zoomScaleNormal="85" workbookViewId="0" topLeftCell="A1">
      <selection activeCell="A24" sqref="A24:O24"/>
    </sheetView>
  </sheetViews>
  <sheetFormatPr defaultColWidth="9.140625" defaultRowHeight="12.75"/>
  <cols>
    <col min="1" max="1" width="4.28125" style="686" customWidth="1"/>
    <col min="2" max="2" width="8.28125" style="686" customWidth="1"/>
    <col min="3" max="3" width="27.140625" style="686" customWidth="1"/>
    <col min="4" max="4" width="20.00390625" style="686" customWidth="1"/>
    <col min="5" max="5" width="11.140625" style="686" customWidth="1"/>
    <col min="6" max="6" width="11.140625" style="902" customWidth="1"/>
    <col min="7" max="7" width="12.140625" style="686" customWidth="1"/>
    <col min="8" max="8" width="13.421875" style="686" customWidth="1"/>
    <col min="9" max="9" width="3.8515625" style="730" customWidth="1"/>
    <col min="10" max="10" width="11.00390625" style="686" customWidth="1"/>
    <col min="11" max="11" width="11.140625" style="686" customWidth="1"/>
    <col min="12" max="12" width="10.28125" style="686" customWidth="1"/>
    <col min="13" max="13" width="9.57421875" style="686" customWidth="1"/>
    <col min="14" max="14" width="10.00390625" style="902" customWidth="1"/>
    <col min="15" max="15" width="10.140625" style="902" customWidth="1"/>
    <col min="16" max="16" width="11.8515625" style="686" customWidth="1"/>
    <col min="17" max="16384" width="9.140625" style="686" customWidth="1"/>
  </cols>
  <sheetData>
    <row r="1" spans="6:15" ht="12.75">
      <c r="F1" s="686"/>
      <c r="I1" s="686"/>
      <c r="L1" s="686" t="s">
        <v>81</v>
      </c>
      <c r="M1" s="717"/>
      <c r="N1" s="686"/>
      <c r="O1" s="718"/>
    </row>
    <row r="2" spans="6:15" ht="12.75">
      <c r="F2" s="686"/>
      <c r="I2" s="686"/>
      <c r="L2" s="686" t="s">
        <v>460</v>
      </c>
      <c r="M2" s="717"/>
      <c r="N2" s="686"/>
      <c r="O2" s="718"/>
    </row>
    <row r="3" spans="6:15" ht="12.75">
      <c r="F3" s="686"/>
      <c r="I3" s="686"/>
      <c r="L3" s="686" t="s">
        <v>21</v>
      </c>
      <c r="M3" s="717"/>
      <c r="N3" s="686"/>
      <c r="O3" s="718"/>
    </row>
    <row r="4" spans="6:15" ht="12.75">
      <c r="F4" s="686"/>
      <c r="I4" s="686"/>
      <c r="M4" s="717"/>
      <c r="N4" s="686"/>
      <c r="O4" s="718"/>
    </row>
    <row r="5" spans="1:15" ht="12.75">
      <c r="A5" s="719" t="s">
        <v>91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8"/>
    </row>
    <row r="6" spans="1:15" ht="12.75">
      <c r="A6" s="686" t="s">
        <v>56</v>
      </c>
      <c r="F6" s="686"/>
      <c r="I6" s="686"/>
      <c r="N6" s="686"/>
      <c r="O6" s="718"/>
    </row>
    <row r="7" spans="6:16" ht="12.75">
      <c r="F7" s="686"/>
      <c r="N7" s="686"/>
      <c r="O7" s="686"/>
      <c r="P7" s="718"/>
    </row>
    <row r="8" spans="6:16" ht="12.75">
      <c r="F8" s="686"/>
      <c r="N8" s="686" t="s">
        <v>461</v>
      </c>
      <c r="O8" s="686"/>
      <c r="P8" s="718"/>
    </row>
    <row r="9" spans="1:16" s="858" customFormat="1" ht="44.25" customHeight="1">
      <c r="A9" s="731" t="s">
        <v>427</v>
      </c>
      <c r="B9" s="731" t="s">
        <v>428</v>
      </c>
      <c r="C9" s="731" t="s">
        <v>409</v>
      </c>
      <c r="D9" s="731" t="s">
        <v>410</v>
      </c>
      <c r="E9" s="731" t="s">
        <v>411</v>
      </c>
      <c r="F9" s="731" t="s">
        <v>412</v>
      </c>
      <c r="G9" s="731" t="s">
        <v>82</v>
      </c>
      <c r="H9" s="731" t="s">
        <v>83</v>
      </c>
      <c r="I9" s="732" t="s">
        <v>58</v>
      </c>
      <c r="J9" s="731" t="s">
        <v>429</v>
      </c>
      <c r="K9" s="731" t="s">
        <v>84</v>
      </c>
      <c r="L9" s="731"/>
      <c r="M9" s="731"/>
      <c r="N9" s="731" t="s">
        <v>85</v>
      </c>
      <c r="O9" s="731" t="s">
        <v>86</v>
      </c>
      <c r="P9" s="857"/>
    </row>
    <row r="10" spans="1:16" s="858" customFormat="1" ht="12.75">
      <c r="A10" s="731"/>
      <c r="B10" s="731"/>
      <c r="C10" s="731"/>
      <c r="D10" s="731"/>
      <c r="E10" s="731"/>
      <c r="F10" s="731"/>
      <c r="G10" s="731"/>
      <c r="H10" s="731"/>
      <c r="I10" s="734"/>
      <c r="J10" s="731"/>
      <c r="K10" s="732" t="s">
        <v>430</v>
      </c>
      <c r="L10" s="859" t="s">
        <v>465</v>
      </c>
      <c r="M10" s="732" t="s">
        <v>431</v>
      </c>
      <c r="N10" s="731"/>
      <c r="O10" s="731"/>
      <c r="P10" s="857"/>
    </row>
    <row r="11" spans="1:16" s="858" customFormat="1" ht="30.75" customHeight="1">
      <c r="A11" s="731"/>
      <c r="B11" s="731"/>
      <c r="C11" s="731"/>
      <c r="D11" s="731"/>
      <c r="E11" s="731"/>
      <c r="F11" s="731"/>
      <c r="G11" s="731"/>
      <c r="H11" s="731"/>
      <c r="I11" s="736"/>
      <c r="J11" s="731"/>
      <c r="K11" s="736"/>
      <c r="L11" s="859" t="s">
        <v>424</v>
      </c>
      <c r="M11" s="736"/>
      <c r="N11" s="731"/>
      <c r="O11" s="731"/>
      <c r="P11" s="857"/>
    </row>
    <row r="12" spans="1:15" s="860" customFormat="1" ht="13.5">
      <c r="A12" s="738">
        <v>1</v>
      </c>
      <c r="B12" s="738">
        <v>2</v>
      </c>
      <c r="C12" s="738">
        <v>3</v>
      </c>
      <c r="D12" s="738">
        <v>4</v>
      </c>
      <c r="E12" s="738">
        <v>5</v>
      </c>
      <c r="F12" s="738">
        <v>6</v>
      </c>
      <c r="G12" s="738">
        <v>7</v>
      </c>
      <c r="H12" s="738">
        <v>8</v>
      </c>
      <c r="I12" s="738"/>
      <c r="J12" s="738">
        <v>9</v>
      </c>
      <c r="K12" s="738">
        <v>10</v>
      </c>
      <c r="L12" s="738">
        <v>11</v>
      </c>
      <c r="M12" s="738">
        <v>12</v>
      </c>
      <c r="N12" s="738">
        <v>13</v>
      </c>
      <c r="O12" s="738">
        <v>14</v>
      </c>
    </row>
    <row r="13" spans="1:16" ht="12.75">
      <c r="A13" s="761"/>
      <c r="B13" s="761"/>
      <c r="C13" s="861"/>
      <c r="D13" s="740"/>
      <c r="E13" s="861"/>
      <c r="F13" s="861"/>
      <c r="G13" s="861"/>
      <c r="H13" s="861"/>
      <c r="I13" s="761"/>
      <c r="J13" s="861"/>
      <c r="K13" s="861"/>
      <c r="L13" s="861"/>
      <c r="M13" s="861"/>
      <c r="N13" s="861"/>
      <c r="O13" s="861"/>
      <c r="P13" s="718"/>
    </row>
    <row r="14" spans="1:17" s="773" customFormat="1" ht="12.75">
      <c r="A14" s="862"/>
      <c r="B14" s="862">
        <v>600</v>
      </c>
      <c r="C14" s="862" t="s">
        <v>466</v>
      </c>
      <c r="D14" s="746" t="s">
        <v>418</v>
      </c>
      <c r="E14" s="862" t="s">
        <v>418</v>
      </c>
      <c r="F14" s="850">
        <f>F18</f>
        <v>35833688</v>
      </c>
      <c r="G14" s="850">
        <f>G18</f>
        <v>31710030</v>
      </c>
      <c r="H14" s="862" t="s">
        <v>418</v>
      </c>
      <c r="I14" s="749" t="s">
        <v>62</v>
      </c>
      <c r="J14" s="750">
        <f>K14+M14</f>
        <v>4376157</v>
      </c>
      <c r="K14" s="750">
        <f>K18</f>
        <v>4376157</v>
      </c>
      <c r="L14" s="750">
        <v>1500000</v>
      </c>
      <c r="M14" s="750">
        <f aca="true" t="shared" si="0" ref="M14:O15">M18</f>
        <v>0</v>
      </c>
      <c r="N14" s="750">
        <f t="shared" si="0"/>
        <v>0</v>
      </c>
      <c r="O14" s="750">
        <f t="shared" si="0"/>
        <v>0</v>
      </c>
      <c r="P14" s="863"/>
      <c r="Q14" s="863"/>
    </row>
    <row r="15" spans="1:17" s="773" customFormat="1" ht="12.75">
      <c r="A15" s="864"/>
      <c r="B15" s="864"/>
      <c r="C15" s="864"/>
      <c r="D15" s="754"/>
      <c r="E15" s="864"/>
      <c r="F15" s="852"/>
      <c r="G15" s="852"/>
      <c r="H15" s="864"/>
      <c r="I15" s="749" t="s">
        <v>63</v>
      </c>
      <c r="J15" s="750">
        <f>K15+M15</f>
        <v>-252499</v>
      </c>
      <c r="K15" s="750">
        <f>K19</f>
        <v>-252499</v>
      </c>
      <c r="L15" s="750"/>
      <c r="M15" s="750">
        <f t="shared" si="0"/>
        <v>0</v>
      </c>
      <c r="N15" s="750">
        <f t="shared" si="0"/>
        <v>0</v>
      </c>
      <c r="O15" s="750">
        <f t="shared" si="0"/>
        <v>0</v>
      </c>
      <c r="P15" s="863"/>
      <c r="Q15" s="863"/>
    </row>
    <row r="16" spans="1:17" s="773" customFormat="1" ht="12.75">
      <c r="A16" s="864"/>
      <c r="B16" s="864"/>
      <c r="C16" s="864"/>
      <c r="D16" s="754"/>
      <c r="E16" s="864"/>
      <c r="F16" s="855"/>
      <c r="G16" s="855"/>
      <c r="H16" s="864"/>
      <c r="I16" s="749" t="s">
        <v>64</v>
      </c>
      <c r="J16" s="750">
        <f>K16+M16</f>
        <v>4123658</v>
      </c>
      <c r="K16" s="750">
        <f>K14+K15</f>
        <v>4123658</v>
      </c>
      <c r="L16" s="750">
        <f>L14+L15</f>
        <v>1500000</v>
      </c>
      <c r="M16" s="750">
        <f>M14+M15</f>
        <v>0</v>
      </c>
      <c r="N16" s="750">
        <f>N14+N15</f>
        <v>0</v>
      </c>
      <c r="O16" s="750">
        <f>O14+O15</f>
        <v>0</v>
      </c>
      <c r="P16" s="863"/>
      <c r="Q16" s="863"/>
    </row>
    <row r="17" spans="1:17" s="773" customFormat="1" ht="12.75">
      <c r="A17" s="749"/>
      <c r="B17" s="749"/>
      <c r="C17" s="865"/>
      <c r="D17" s="866"/>
      <c r="E17" s="865"/>
      <c r="F17" s="867"/>
      <c r="G17" s="867"/>
      <c r="H17" s="749"/>
      <c r="I17" s="749"/>
      <c r="J17" s="744"/>
      <c r="K17" s="750"/>
      <c r="L17" s="750"/>
      <c r="M17" s="750"/>
      <c r="N17" s="750"/>
      <c r="O17" s="750"/>
      <c r="P17" s="863"/>
      <c r="Q17" s="863"/>
    </row>
    <row r="18" spans="1:17" s="718" customFormat="1" ht="12.75">
      <c r="A18" s="868">
        <v>1</v>
      </c>
      <c r="B18" s="868">
        <v>60001</v>
      </c>
      <c r="C18" s="869" t="s">
        <v>420</v>
      </c>
      <c r="D18" s="758" t="s">
        <v>419</v>
      </c>
      <c r="E18" s="868" t="s">
        <v>421</v>
      </c>
      <c r="F18" s="870">
        <v>35833688</v>
      </c>
      <c r="G18" s="870">
        <v>31710030</v>
      </c>
      <c r="H18" s="871">
        <f>G18/F18*100</f>
        <v>88.49223110945209</v>
      </c>
      <c r="I18" s="761" t="s">
        <v>62</v>
      </c>
      <c r="J18" s="744">
        <f>K18+M18</f>
        <v>4376157</v>
      </c>
      <c r="K18" s="744">
        <v>4376157</v>
      </c>
      <c r="L18" s="744">
        <v>1500000</v>
      </c>
      <c r="M18" s="744">
        <v>0</v>
      </c>
      <c r="N18" s="744">
        <v>0</v>
      </c>
      <c r="O18" s="744">
        <v>0</v>
      </c>
      <c r="P18" s="872"/>
      <c r="Q18" s="872"/>
    </row>
    <row r="19" spans="1:17" s="718" customFormat="1" ht="12.75">
      <c r="A19" s="873"/>
      <c r="B19" s="873"/>
      <c r="C19" s="874"/>
      <c r="D19" s="763"/>
      <c r="E19" s="873"/>
      <c r="F19" s="875"/>
      <c r="G19" s="875"/>
      <c r="H19" s="876"/>
      <c r="I19" s="761" t="s">
        <v>63</v>
      </c>
      <c r="J19" s="744">
        <f>K19+M19</f>
        <v>-252499</v>
      </c>
      <c r="K19" s="744">
        <v>-252499</v>
      </c>
      <c r="L19" s="744"/>
      <c r="M19" s="744"/>
      <c r="N19" s="744"/>
      <c r="O19" s="744"/>
      <c r="P19" s="872"/>
      <c r="Q19" s="872"/>
    </row>
    <row r="20" spans="1:17" s="718" customFormat="1" ht="12.75">
      <c r="A20" s="873"/>
      <c r="B20" s="873"/>
      <c r="C20" s="874"/>
      <c r="D20" s="763"/>
      <c r="E20" s="873"/>
      <c r="F20" s="877"/>
      <c r="G20" s="877"/>
      <c r="H20" s="876"/>
      <c r="I20" s="761" t="s">
        <v>64</v>
      </c>
      <c r="J20" s="744">
        <f>K20+M20</f>
        <v>4123658</v>
      </c>
      <c r="K20" s="744">
        <f>K18+K19</f>
        <v>4123658</v>
      </c>
      <c r="L20" s="744">
        <f>L18+L19</f>
        <v>1500000</v>
      </c>
      <c r="M20" s="744">
        <f>M18+M19</f>
        <v>0</v>
      </c>
      <c r="N20" s="744">
        <f>N18+N19</f>
        <v>0</v>
      </c>
      <c r="O20" s="744">
        <f>O18+O19</f>
        <v>0</v>
      </c>
      <c r="P20" s="872"/>
      <c r="Q20" s="872"/>
    </row>
    <row r="21" spans="1:17" ht="12.75">
      <c r="A21" s="761"/>
      <c r="B21" s="761"/>
      <c r="C21" s="740"/>
      <c r="D21" s="740"/>
      <c r="E21" s="761"/>
      <c r="F21" s="744"/>
      <c r="G21" s="744"/>
      <c r="H21" s="825"/>
      <c r="I21" s="825"/>
      <c r="J21" s="744"/>
      <c r="K21" s="744"/>
      <c r="L21" s="744"/>
      <c r="M21" s="744"/>
      <c r="N21" s="744"/>
      <c r="O21" s="744"/>
      <c r="P21" s="872"/>
      <c r="Q21" s="872"/>
    </row>
    <row r="22" spans="1:17" s="753" customFormat="1" ht="12.75">
      <c r="A22" s="878"/>
      <c r="B22" s="878">
        <v>851</v>
      </c>
      <c r="C22" s="879" t="s">
        <v>256</v>
      </c>
      <c r="D22" s="880" t="s">
        <v>418</v>
      </c>
      <c r="E22" s="878" t="s">
        <v>418</v>
      </c>
      <c r="F22" s="881">
        <v>167758204</v>
      </c>
      <c r="G22" s="881">
        <v>18885000</v>
      </c>
      <c r="H22" s="878" t="s">
        <v>418</v>
      </c>
      <c r="I22" s="749"/>
      <c r="J22" s="750">
        <f>K22+M22</f>
        <v>71346204</v>
      </c>
      <c r="K22" s="750">
        <v>71346204</v>
      </c>
      <c r="L22" s="750">
        <v>25201986</v>
      </c>
      <c r="M22" s="750">
        <v>0</v>
      </c>
      <c r="N22" s="750">
        <v>40203000</v>
      </c>
      <c r="O22" s="750">
        <v>20524000</v>
      </c>
      <c r="P22" s="863"/>
      <c r="Q22" s="863"/>
    </row>
    <row r="23" spans="1:17" s="884" customFormat="1" ht="12.75">
      <c r="A23" s="749"/>
      <c r="B23" s="749"/>
      <c r="C23" s="882"/>
      <c r="D23" s="737"/>
      <c r="E23" s="749"/>
      <c r="F23" s="883"/>
      <c r="G23" s="883"/>
      <c r="H23" s="749"/>
      <c r="I23" s="749"/>
      <c r="J23" s="750"/>
      <c r="K23" s="750"/>
      <c r="L23" s="750"/>
      <c r="M23" s="750"/>
      <c r="N23" s="750"/>
      <c r="O23" s="750"/>
      <c r="P23" s="750"/>
      <c r="Q23" s="750"/>
    </row>
    <row r="24" spans="1:17" s="884" customFormat="1" ht="18.75">
      <c r="A24" s="885" t="s">
        <v>87</v>
      </c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7"/>
      <c r="P24" s="750"/>
      <c r="Q24" s="750"/>
    </row>
    <row r="25" spans="1:17" s="861" customFormat="1" ht="51">
      <c r="A25" s="761">
        <v>2</v>
      </c>
      <c r="B25" s="761">
        <v>85111</v>
      </c>
      <c r="C25" s="823" t="s">
        <v>88</v>
      </c>
      <c r="D25" s="823" t="s">
        <v>67</v>
      </c>
      <c r="E25" s="739">
        <v>2006</v>
      </c>
      <c r="F25" s="888">
        <v>200000</v>
      </c>
      <c r="G25" s="888">
        <v>0</v>
      </c>
      <c r="H25" s="761">
        <v>0</v>
      </c>
      <c r="I25" s="761"/>
      <c r="J25" s="744">
        <f>K25+L25</f>
        <v>200000</v>
      </c>
      <c r="K25" s="744">
        <v>200000</v>
      </c>
      <c r="L25" s="744">
        <v>0</v>
      </c>
      <c r="M25" s="744">
        <v>0</v>
      </c>
      <c r="N25" s="744">
        <v>0</v>
      </c>
      <c r="O25" s="744">
        <v>0</v>
      </c>
      <c r="P25" s="744"/>
      <c r="Q25" s="744"/>
    </row>
    <row r="26" spans="1:17" s="884" customFormat="1" ht="12.75">
      <c r="A26" s="749"/>
      <c r="B26" s="749"/>
      <c r="C26" s="882"/>
      <c r="D26" s="889"/>
      <c r="E26" s="749"/>
      <c r="F26" s="883"/>
      <c r="G26" s="883"/>
      <c r="H26" s="749"/>
      <c r="I26" s="749"/>
      <c r="J26" s="750"/>
      <c r="K26" s="750"/>
      <c r="L26" s="750"/>
      <c r="M26" s="750"/>
      <c r="N26" s="750"/>
      <c r="O26" s="750"/>
      <c r="P26" s="750"/>
      <c r="Q26" s="750"/>
    </row>
    <row r="27" spans="1:17" s="884" customFormat="1" ht="18.75">
      <c r="A27" s="885" t="s">
        <v>89</v>
      </c>
      <c r="B27" s="886"/>
      <c r="C27" s="886"/>
      <c r="D27" s="886"/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887"/>
      <c r="P27" s="750"/>
      <c r="Q27" s="750"/>
    </row>
    <row r="28" spans="1:17" s="884" customFormat="1" ht="12.75">
      <c r="A28" s="749"/>
      <c r="B28" s="749"/>
      <c r="C28" s="882"/>
      <c r="D28" s="889"/>
      <c r="E28" s="749"/>
      <c r="F28" s="883"/>
      <c r="G28" s="883"/>
      <c r="H28" s="749"/>
      <c r="I28" s="749"/>
      <c r="J28" s="750"/>
      <c r="K28" s="750"/>
      <c r="L28" s="750"/>
      <c r="M28" s="750"/>
      <c r="N28" s="750"/>
      <c r="O28" s="750"/>
      <c r="P28" s="750"/>
      <c r="Q28" s="750"/>
    </row>
    <row r="29" spans="1:17" s="861" customFormat="1" ht="51">
      <c r="A29" s="761">
        <v>2</v>
      </c>
      <c r="B29" s="761">
        <v>85117</v>
      </c>
      <c r="C29" s="823" t="s">
        <v>88</v>
      </c>
      <c r="D29" s="823" t="s">
        <v>67</v>
      </c>
      <c r="E29" s="739">
        <v>2006</v>
      </c>
      <c r="F29" s="888">
        <v>200000</v>
      </c>
      <c r="G29" s="888">
        <v>0</v>
      </c>
      <c r="H29" s="761">
        <v>0</v>
      </c>
      <c r="I29" s="761"/>
      <c r="J29" s="744">
        <f>K29+L29</f>
        <v>200000</v>
      </c>
      <c r="K29" s="744">
        <v>200000</v>
      </c>
      <c r="L29" s="744">
        <v>0</v>
      </c>
      <c r="M29" s="744">
        <v>0</v>
      </c>
      <c r="N29" s="744">
        <v>0</v>
      </c>
      <c r="O29" s="744">
        <v>0</v>
      </c>
      <c r="P29" s="744"/>
      <c r="Q29" s="744"/>
    </row>
    <row r="30" spans="1:17" s="884" customFormat="1" ht="12.75">
      <c r="A30" s="749"/>
      <c r="B30" s="749"/>
      <c r="C30" s="882"/>
      <c r="D30" s="889"/>
      <c r="E30" s="749"/>
      <c r="F30" s="883"/>
      <c r="G30" s="883"/>
      <c r="H30" s="749"/>
      <c r="I30" s="749"/>
      <c r="J30" s="750"/>
      <c r="K30" s="750"/>
      <c r="L30" s="750"/>
      <c r="M30" s="750"/>
      <c r="N30" s="750"/>
      <c r="O30" s="750"/>
      <c r="P30" s="750"/>
      <c r="Q30" s="750"/>
    </row>
    <row r="31" spans="1:17" ht="12.75">
      <c r="A31" s="890"/>
      <c r="B31" s="891"/>
      <c r="C31" s="892"/>
      <c r="D31" s="880"/>
      <c r="E31" s="891"/>
      <c r="F31" s="893"/>
      <c r="G31" s="893"/>
      <c r="H31" s="891"/>
      <c r="I31" s="890"/>
      <c r="J31" s="744"/>
      <c r="K31" s="894"/>
      <c r="L31" s="894"/>
      <c r="M31" s="894"/>
      <c r="N31" s="894"/>
      <c r="O31" s="894"/>
      <c r="P31" s="872"/>
      <c r="Q31" s="872"/>
    </row>
    <row r="32" spans="1:17" s="753" customFormat="1" ht="12.75">
      <c r="A32" s="733" t="s">
        <v>90</v>
      </c>
      <c r="B32" s="733"/>
      <c r="C32" s="735" t="s">
        <v>426</v>
      </c>
      <c r="D32" s="733" t="s">
        <v>418</v>
      </c>
      <c r="E32" s="895" t="s">
        <v>418</v>
      </c>
      <c r="F32" s="850">
        <v>372001534</v>
      </c>
      <c r="G32" s="850">
        <v>143352730</v>
      </c>
      <c r="H32" s="896" t="s">
        <v>418</v>
      </c>
      <c r="I32" s="749" t="s">
        <v>62</v>
      </c>
      <c r="J32" s="750">
        <f>K32+M32</f>
        <v>141938853</v>
      </c>
      <c r="K32" s="750">
        <v>141938853</v>
      </c>
      <c r="L32" s="750">
        <v>52457176</v>
      </c>
      <c r="M32" s="750">
        <v>0</v>
      </c>
      <c r="N32" s="750">
        <v>45203000</v>
      </c>
      <c r="O32" s="750">
        <v>20524000</v>
      </c>
      <c r="P32" s="863"/>
      <c r="Q32" s="863"/>
    </row>
    <row r="33" spans="1:17" s="753" customFormat="1" ht="12.75">
      <c r="A33" s="733"/>
      <c r="B33" s="733"/>
      <c r="C33" s="735"/>
      <c r="D33" s="733"/>
      <c r="E33" s="895"/>
      <c r="F33" s="852"/>
      <c r="G33" s="852"/>
      <c r="H33" s="896"/>
      <c r="I33" s="749" t="s">
        <v>63</v>
      </c>
      <c r="J33" s="750">
        <f>K33+M33</f>
        <v>-252499</v>
      </c>
      <c r="K33" s="750">
        <f>K15</f>
        <v>-252499</v>
      </c>
      <c r="L33" s="750">
        <f>L15</f>
        <v>0</v>
      </c>
      <c r="M33" s="750">
        <f>M15</f>
        <v>0</v>
      </c>
      <c r="N33" s="750">
        <f>N15</f>
        <v>0</v>
      </c>
      <c r="O33" s="750">
        <f>O15</f>
        <v>0</v>
      </c>
      <c r="P33" s="863"/>
      <c r="Q33" s="863"/>
    </row>
    <row r="34" spans="1:17" s="753" customFormat="1" ht="12.75">
      <c r="A34" s="733"/>
      <c r="B34" s="733"/>
      <c r="C34" s="735"/>
      <c r="D34" s="733"/>
      <c r="E34" s="895"/>
      <c r="F34" s="855"/>
      <c r="G34" s="855"/>
      <c r="H34" s="896"/>
      <c r="I34" s="749" t="s">
        <v>64</v>
      </c>
      <c r="J34" s="750">
        <f>K34+M34</f>
        <v>141686354</v>
      </c>
      <c r="K34" s="750">
        <f>K32+K33</f>
        <v>141686354</v>
      </c>
      <c r="L34" s="750">
        <f>L32+L33</f>
        <v>52457176</v>
      </c>
      <c r="M34" s="750">
        <f>M32+M33</f>
        <v>0</v>
      </c>
      <c r="N34" s="750">
        <f>N32+N33</f>
        <v>45203000</v>
      </c>
      <c r="O34" s="750">
        <f>O32+O33</f>
        <v>20524000</v>
      </c>
      <c r="P34" s="863"/>
      <c r="Q34" s="863"/>
    </row>
    <row r="35" spans="1:17" s="753" customFormat="1" ht="12.75">
      <c r="A35" s="828"/>
      <c r="B35" s="828"/>
      <c r="C35" s="829"/>
      <c r="D35" s="828"/>
      <c r="E35" s="897"/>
      <c r="F35" s="835"/>
      <c r="G35" s="835"/>
      <c r="H35" s="724"/>
      <c r="I35" s="724"/>
      <c r="J35" s="835"/>
      <c r="K35" s="835"/>
      <c r="L35" s="835"/>
      <c r="M35" s="835"/>
      <c r="N35" s="835"/>
      <c r="O35" s="835"/>
      <c r="P35" s="872"/>
      <c r="Q35" s="863"/>
    </row>
    <row r="36" spans="1:17" s="753" customFormat="1" ht="12.75">
      <c r="A36" s="688" t="s">
        <v>77</v>
      </c>
      <c r="B36" s="828"/>
      <c r="C36" s="829"/>
      <c r="D36" s="828"/>
      <c r="E36" s="897"/>
      <c r="F36" s="835"/>
      <c r="G36" s="835"/>
      <c r="H36" s="724"/>
      <c r="I36" s="724"/>
      <c r="J36" s="835"/>
      <c r="K36" s="835"/>
      <c r="L36" s="835"/>
      <c r="M36" s="835"/>
      <c r="N36" s="835"/>
      <c r="O36" s="835"/>
      <c r="P36" s="872"/>
      <c r="Q36" s="863"/>
    </row>
    <row r="37" spans="1:17" s="753" customFormat="1" ht="12.75">
      <c r="A37" s="688" t="s">
        <v>78</v>
      </c>
      <c r="B37" s="828"/>
      <c r="C37" s="829"/>
      <c r="D37" s="828"/>
      <c r="E37" s="897"/>
      <c r="F37" s="835"/>
      <c r="G37" s="835"/>
      <c r="H37" s="724"/>
      <c r="I37" s="724"/>
      <c r="J37" s="835"/>
      <c r="K37" s="835"/>
      <c r="L37" s="835"/>
      <c r="M37" s="835"/>
      <c r="N37" s="835"/>
      <c r="O37" s="835"/>
      <c r="P37" s="872"/>
      <c r="Q37" s="863"/>
    </row>
    <row r="38" spans="1:17" s="753" customFormat="1" ht="12.75">
      <c r="A38" s="688" t="s">
        <v>79</v>
      </c>
      <c r="B38" s="828"/>
      <c r="C38" s="829"/>
      <c r="D38" s="828"/>
      <c r="E38" s="897"/>
      <c r="F38" s="835"/>
      <c r="G38" s="835"/>
      <c r="H38" s="724"/>
      <c r="I38" s="724"/>
      <c r="J38" s="835"/>
      <c r="K38" s="835"/>
      <c r="L38" s="835"/>
      <c r="M38" s="835"/>
      <c r="N38" s="835"/>
      <c r="O38" s="835"/>
      <c r="P38" s="872"/>
      <c r="Q38" s="863"/>
    </row>
    <row r="39" spans="1:17" s="753" customFormat="1" ht="12.75">
      <c r="A39" s="828"/>
      <c r="B39" s="828"/>
      <c r="C39" s="829"/>
      <c r="D39" s="828"/>
      <c r="E39" s="897"/>
      <c r="F39" s="835"/>
      <c r="G39" s="835"/>
      <c r="H39" s="724"/>
      <c r="I39" s="724"/>
      <c r="J39" s="835"/>
      <c r="K39" s="835"/>
      <c r="L39" s="835"/>
      <c r="M39" s="835"/>
      <c r="N39" s="835"/>
      <c r="O39" s="835"/>
      <c r="P39" s="872"/>
      <c r="Q39" s="863"/>
    </row>
    <row r="40" spans="1:17" s="753" customFormat="1" ht="12.75">
      <c r="A40" s="828"/>
      <c r="B40" s="828"/>
      <c r="C40" s="829"/>
      <c r="D40" s="828"/>
      <c r="E40" s="897"/>
      <c r="F40" s="835"/>
      <c r="G40" s="835"/>
      <c r="H40" s="724"/>
      <c r="I40" s="724"/>
      <c r="J40" s="835"/>
      <c r="K40" s="835"/>
      <c r="L40" s="835"/>
      <c r="M40" s="835"/>
      <c r="N40" s="835"/>
      <c r="O40" s="835"/>
      <c r="P40" s="872"/>
      <c r="Q40" s="863"/>
    </row>
    <row r="41" spans="1:17" s="753" customFormat="1" ht="12.75">
      <c r="A41" s="828"/>
      <c r="B41" s="828"/>
      <c r="C41" s="829"/>
      <c r="D41" s="828"/>
      <c r="E41" s="897"/>
      <c r="F41" s="835"/>
      <c r="G41" s="835"/>
      <c r="H41" s="724"/>
      <c r="I41" s="724"/>
      <c r="J41" s="835"/>
      <c r="K41" s="835"/>
      <c r="L41" s="835"/>
      <c r="M41" s="835"/>
      <c r="N41" s="835"/>
      <c r="O41" s="835"/>
      <c r="P41" s="872"/>
      <c r="Q41" s="863"/>
    </row>
    <row r="42" spans="6:17" ht="12.75">
      <c r="F42" s="898"/>
      <c r="G42" s="898"/>
      <c r="J42" s="872"/>
      <c r="K42" s="872"/>
      <c r="L42" s="872"/>
      <c r="M42" s="872"/>
      <c r="N42" s="872"/>
      <c r="O42" s="872"/>
      <c r="P42" s="872"/>
      <c r="Q42" s="872"/>
    </row>
    <row r="43" spans="6:17" ht="12.75">
      <c r="F43" s="898"/>
      <c r="G43" s="872"/>
      <c r="H43" s="745"/>
      <c r="I43" s="899"/>
      <c r="J43" s="872"/>
      <c r="K43" s="872"/>
      <c r="L43" s="872"/>
      <c r="M43" s="872"/>
      <c r="N43" s="872"/>
      <c r="O43" s="872"/>
      <c r="P43" s="872"/>
      <c r="Q43" s="872"/>
    </row>
    <row r="44" spans="6:17" ht="12.75">
      <c r="F44" s="898"/>
      <c r="G44" s="898"/>
      <c r="J44" s="872"/>
      <c r="K44" s="872"/>
      <c r="L44" s="872"/>
      <c r="M44" s="872"/>
      <c r="N44" s="872"/>
      <c r="O44" s="872"/>
      <c r="P44" s="872"/>
      <c r="Q44" s="872"/>
    </row>
    <row r="45" spans="6:17" ht="12.75">
      <c r="F45" s="898"/>
      <c r="G45" s="898"/>
      <c r="J45" s="872"/>
      <c r="K45" s="872"/>
      <c r="L45" s="872"/>
      <c r="M45" s="872"/>
      <c r="N45" s="872"/>
      <c r="O45" s="872"/>
      <c r="P45" s="872"/>
      <c r="Q45" s="872"/>
    </row>
    <row r="46" spans="6:17" ht="12.75">
      <c r="F46" s="872"/>
      <c r="G46" s="898"/>
      <c r="J46" s="872"/>
      <c r="K46" s="872"/>
      <c r="L46" s="872"/>
      <c r="M46" s="872"/>
      <c r="N46" s="872"/>
      <c r="O46" s="872"/>
      <c r="P46" s="872"/>
      <c r="Q46" s="872"/>
    </row>
    <row r="47" spans="4:17" ht="12.75">
      <c r="D47" s="719"/>
      <c r="E47" s="719"/>
      <c r="F47" s="872"/>
      <c r="G47" s="898"/>
      <c r="J47" s="872"/>
      <c r="K47" s="872"/>
      <c r="L47" s="872"/>
      <c r="M47" s="872"/>
      <c r="N47" s="872"/>
      <c r="O47" s="872"/>
      <c r="P47" s="872"/>
      <c r="Q47" s="872"/>
    </row>
    <row r="48" spans="6:17" ht="12.75">
      <c r="F48" s="872"/>
      <c r="G48" s="898"/>
      <c r="J48" s="872"/>
      <c r="K48" s="872"/>
      <c r="L48" s="872"/>
      <c r="M48" s="872"/>
      <c r="N48" s="872"/>
      <c r="O48" s="872"/>
      <c r="P48" s="872"/>
      <c r="Q48" s="872"/>
    </row>
    <row r="49" spans="6:17" ht="12.75">
      <c r="F49" s="872"/>
      <c r="G49" s="898"/>
      <c r="J49" s="872"/>
      <c r="K49" s="872"/>
      <c r="L49" s="872"/>
      <c r="M49" s="872"/>
      <c r="N49" s="872"/>
      <c r="O49" s="872"/>
      <c r="P49" s="872"/>
      <c r="Q49" s="872"/>
    </row>
    <row r="50" spans="6:17" ht="12.75">
      <c r="F50" s="872"/>
      <c r="G50" s="898"/>
      <c r="J50" s="872"/>
      <c r="K50" s="872"/>
      <c r="L50" s="872"/>
      <c r="M50" s="872"/>
      <c r="N50" s="872"/>
      <c r="O50" s="872"/>
      <c r="P50" s="872"/>
      <c r="Q50" s="872"/>
    </row>
    <row r="51" spans="6:17" ht="12.75">
      <c r="F51" s="872"/>
      <c r="G51" s="898"/>
      <c r="J51" s="872"/>
      <c r="K51" s="872"/>
      <c r="L51" s="872"/>
      <c r="M51" s="872"/>
      <c r="N51" s="872"/>
      <c r="O51" s="872"/>
      <c r="P51" s="872"/>
      <c r="Q51" s="872"/>
    </row>
    <row r="52" spans="6:17" ht="12.75">
      <c r="F52" s="872"/>
      <c r="G52" s="898"/>
      <c r="J52" s="872"/>
      <c r="K52" s="872"/>
      <c r="L52" s="872"/>
      <c r="M52" s="872"/>
      <c r="N52" s="872"/>
      <c r="O52" s="872"/>
      <c r="P52" s="872"/>
      <c r="Q52" s="872"/>
    </row>
    <row r="53" spans="6:17" ht="12.75">
      <c r="F53" s="872"/>
      <c r="G53" s="898"/>
      <c r="J53" s="872"/>
      <c r="K53" s="872"/>
      <c r="L53" s="872"/>
      <c r="M53" s="872"/>
      <c r="N53" s="872"/>
      <c r="O53" s="872"/>
      <c r="P53" s="872"/>
      <c r="Q53" s="872"/>
    </row>
    <row r="54" spans="6:17" ht="12.75">
      <c r="F54" s="898"/>
      <c r="G54" s="898"/>
      <c r="J54" s="872"/>
      <c r="K54" s="872"/>
      <c r="L54" s="872"/>
      <c r="M54" s="872"/>
      <c r="N54" s="872"/>
      <c r="O54" s="872"/>
      <c r="P54" s="872"/>
      <c r="Q54" s="872"/>
    </row>
    <row r="55" spans="6:17" ht="12.75">
      <c r="F55" s="898"/>
      <c r="G55" s="898"/>
      <c r="J55" s="872"/>
      <c r="K55" s="872"/>
      <c r="L55" s="872"/>
      <c r="M55" s="872"/>
      <c r="N55" s="872"/>
      <c r="O55" s="872"/>
      <c r="P55" s="872"/>
      <c r="Q55" s="872"/>
    </row>
    <row r="56" spans="6:17" ht="12.75">
      <c r="F56" s="898"/>
      <c r="G56" s="898"/>
      <c r="J56" s="872"/>
      <c r="K56" s="872"/>
      <c r="L56" s="872"/>
      <c r="M56" s="872"/>
      <c r="N56" s="872"/>
      <c r="O56" s="872"/>
      <c r="P56" s="872"/>
      <c r="Q56" s="872"/>
    </row>
    <row r="57" spans="6:17" ht="12.75">
      <c r="F57" s="898"/>
      <c r="G57" s="898"/>
      <c r="J57" s="872"/>
      <c r="K57" s="872"/>
      <c r="L57" s="872"/>
      <c r="M57" s="872"/>
      <c r="N57" s="872"/>
      <c r="O57" s="872"/>
      <c r="P57" s="872"/>
      <c r="Q57" s="872"/>
    </row>
    <row r="58" spans="6:17" ht="12.75">
      <c r="F58" s="898"/>
      <c r="G58" s="898"/>
      <c r="J58" s="872"/>
      <c r="K58" s="872"/>
      <c r="L58" s="872"/>
      <c r="M58" s="872"/>
      <c r="N58" s="872"/>
      <c r="O58" s="872"/>
      <c r="P58" s="872"/>
      <c r="Q58" s="872"/>
    </row>
    <row r="59" spans="6:17" ht="12.75">
      <c r="F59" s="898"/>
      <c r="G59" s="898"/>
      <c r="J59" s="872"/>
      <c r="K59" s="872"/>
      <c r="L59" s="872"/>
      <c r="M59" s="872"/>
      <c r="N59" s="872"/>
      <c r="O59" s="872"/>
      <c r="P59" s="872"/>
      <c r="Q59" s="872"/>
    </row>
    <row r="60" spans="6:17" ht="12.75">
      <c r="F60" s="898"/>
      <c r="G60" s="898"/>
      <c r="J60" s="872"/>
      <c r="K60" s="872"/>
      <c r="L60" s="872"/>
      <c r="M60" s="872"/>
      <c r="N60" s="872"/>
      <c r="O60" s="872"/>
      <c r="P60" s="872"/>
      <c r="Q60" s="872"/>
    </row>
    <row r="61" spans="6:17" ht="12.75">
      <c r="F61" s="898"/>
      <c r="G61" s="898"/>
      <c r="J61" s="872"/>
      <c r="K61" s="872"/>
      <c r="L61" s="872"/>
      <c r="M61" s="872"/>
      <c r="N61" s="872"/>
      <c r="O61" s="872"/>
      <c r="P61" s="872"/>
      <c r="Q61" s="872"/>
    </row>
    <row r="62" spans="6:17" ht="12.75">
      <c r="F62" s="898"/>
      <c r="G62" s="898"/>
      <c r="J62" s="872"/>
      <c r="K62" s="872"/>
      <c r="L62" s="872"/>
      <c r="M62" s="872"/>
      <c r="N62" s="872"/>
      <c r="O62" s="872"/>
      <c r="P62" s="872"/>
      <c r="Q62" s="872"/>
    </row>
    <row r="63" spans="6:17" ht="12.75">
      <c r="F63" s="898"/>
      <c r="G63" s="898"/>
      <c r="J63" s="872"/>
      <c r="K63" s="872"/>
      <c r="L63" s="872"/>
      <c r="M63" s="872"/>
      <c r="N63" s="872"/>
      <c r="O63" s="872"/>
      <c r="P63" s="872"/>
      <c r="Q63" s="872"/>
    </row>
    <row r="64" spans="6:17" ht="12.75">
      <c r="F64" s="898"/>
      <c r="G64" s="898"/>
      <c r="J64" s="872"/>
      <c r="K64" s="872"/>
      <c r="L64" s="872"/>
      <c r="M64" s="872"/>
      <c r="N64" s="872"/>
      <c r="O64" s="872"/>
      <c r="P64" s="872"/>
      <c r="Q64" s="872"/>
    </row>
    <row r="65" spans="6:17" ht="12.75">
      <c r="F65" s="898"/>
      <c r="G65" s="898"/>
      <c r="J65" s="872"/>
      <c r="K65" s="872"/>
      <c r="L65" s="872"/>
      <c r="M65" s="872"/>
      <c r="N65" s="872"/>
      <c r="O65" s="872"/>
      <c r="P65" s="872"/>
      <c r="Q65" s="872"/>
    </row>
    <row r="66" spans="6:17" ht="12.75">
      <c r="F66" s="898"/>
      <c r="G66" s="898"/>
      <c r="J66" s="872"/>
      <c r="K66" s="872"/>
      <c r="L66" s="872"/>
      <c r="M66" s="872"/>
      <c r="N66" s="872"/>
      <c r="O66" s="872"/>
      <c r="P66" s="872"/>
      <c r="Q66" s="872"/>
    </row>
    <row r="67" spans="6:17" ht="12.75">
      <c r="F67" s="898"/>
      <c r="G67" s="898"/>
      <c r="J67" s="872"/>
      <c r="K67" s="872"/>
      <c r="L67" s="872"/>
      <c r="M67" s="872"/>
      <c r="N67" s="872"/>
      <c r="O67" s="872"/>
      <c r="P67" s="872"/>
      <c r="Q67" s="872"/>
    </row>
    <row r="68" spans="6:17" ht="12.75">
      <c r="F68" s="898"/>
      <c r="G68" s="898"/>
      <c r="J68" s="872"/>
      <c r="K68" s="872"/>
      <c r="L68" s="872"/>
      <c r="M68" s="872"/>
      <c r="N68" s="872"/>
      <c r="O68" s="872"/>
      <c r="P68" s="872"/>
      <c r="Q68" s="872"/>
    </row>
    <row r="69" spans="6:17" ht="12.75">
      <c r="F69" s="898"/>
      <c r="G69" s="898"/>
      <c r="J69" s="872"/>
      <c r="K69" s="872"/>
      <c r="L69" s="872"/>
      <c r="M69" s="872"/>
      <c r="N69" s="872"/>
      <c r="O69" s="872"/>
      <c r="P69" s="872"/>
      <c r="Q69" s="872"/>
    </row>
    <row r="70" spans="6:17" ht="12.75">
      <c r="F70" s="898"/>
      <c r="G70" s="898"/>
      <c r="J70" s="872"/>
      <c r="K70" s="872"/>
      <c r="L70" s="872"/>
      <c r="M70" s="872"/>
      <c r="N70" s="872"/>
      <c r="O70" s="872"/>
      <c r="P70" s="872"/>
      <c r="Q70" s="872"/>
    </row>
    <row r="71" spans="6:17" ht="12.75">
      <c r="F71" s="898"/>
      <c r="G71" s="898"/>
      <c r="J71" s="872"/>
      <c r="K71" s="872"/>
      <c r="L71" s="872"/>
      <c r="M71" s="872"/>
      <c r="N71" s="872"/>
      <c r="O71" s="872"/>
      <c r="P71" s="872"/>
      <c r="Q71" s="872"/>
    </row>
    <row r="72" spans="6:17" ht="12.75">
      <c r="F72" s="898"/>
      <c r="G72" s="898"/>
      <c r="J72" s="872"/>
      <c r="K72" s="872"/>
      <c r="L72" s="872"/>
      <c r="M72" s="872"/>
      <c r="N72" s="872"/>
      <c r="O72" s="872"/>
      <c r="P72" s="872"/>
      <c r="Q72" s="872"/>
    </row>
    <row r="73" spans="6:17" ht="12.75">
      <c r="F73" s="898"/>
      <c r="G73" s="898"/>
      <c r="J73" s="872"/>
      <c r="K73" s="872"/>
      <c r="L73" s="872"/>
      <c r="M73" s="872"/>
      <c r="N73" s="872"/>
      <c r="O73" s="872"/>
      <c r="P73" s="872"/>
      <c r="Q73" s="872"/>
    </row>
    <row r="74" spans="6:17" ht="12.75">
      <c r="F74" s="898"/>
      <c r="G74" s="898"/>
      <c r="J74" s="872"/>
      <c r="K74" s="872"/>
      <c r="L74" s="872"/>
      <c r="M74" s="872"/>
      <c r="N74" s="872"/>
      <c r="O74" s="872"/>
      <c r="P74" s="872"/>
      <c r="Q74" s="872"/>
    </row>
    <row r="75" spans="6:17" ht="12.75">
      <c r="F75" s="898"/>
      <c r="G75" s="898"/>
      <c r="J75" s="872"/>
      <c r="K75" s="872"/>
      <c r="L75" s="872"/>
      <c r="M75" s="872"/>
      <c r="N75" s="872"/>
      <c r="O75" s="872"/>
      <c r="P75" s="872"/>
      <c r="Q75" s="872"/>
    </row>
    <row r="76" spans="6:17" ht="12.75">
      <c r="F76" s="898"/>
      <c r="G76" s="898"/>
      <c r="J76" s="872"/>
      <c r="K76" s="872"/>
      <c r="L76" s="872"/>
      <c r="M76" s="872"/>
      <c r="N76" s="872"/>
      <c r="O76" s="872"/>
      <c r="P76" s="872"/>
      <c r="Q76" s="872"/>
    </row>
    <row r="77" spans="6:17" ht="12.75">
      <c r="F77" s="898"/>
      <c r="G77" s="898"/>
      <c r="J77" s="872"/>
      <c r="K77" s="872"/>
      <c r="L77" s="872"/>
      <c r="M77" s="872"/>
      <c r="N77" s="872"/>
      <c r="O77" s="872"/>
      <c r="P77" s="872"/>
      <c r="Q77" s="872"/>
    </row>
    <row r="78" spans="6:17" ht="12.75">
      <c r="F78" s="898"/>
      <c r="G78" s="898"/>
      <c r="J78" s="872"/>
      <c r="K78" s="872"/>
      <c r="L78" s="872"/>
      <c r="M78" s="872"/>
      <c r="N78" s="872"/>
      <c r="O78" s="872"/>
      <c r="P78" s="872"/>
      <c r="Q78" s="872"/>
    </row>
    <row r="79" spans="6:17" ht="12.75">
      <c r="F79" s="898"/>
      <c r="G79" s="898"/>
      <c r="J79" s="872"/>
      <c r="K79" s="872"/>
      <c r="L79" s="872"/>
      <c r="M79" s="872"/>
      <c r="N79" s="872"/>
      <c r="O79" s="872"/>
      <c r="P79" s="872"/>
      <c r="Q79" s="872"/>
    </row>
    <row r="80" spans="6:17" ht="12.75">
      <c r="F80" s="898"/>
      <c r="G80" s="898"/>
      <c r="J80" s="872"/>
      <c r="K80" s="872"/>
      <c r="L80" s="872"/>
      <c r="M80" s="872"/>
      <c r="N80" s="872"/>
      <c r="O80" s="872"/>
      <c r="P80" s="872"/>
      <c r="Q80" s="872"/>
    </row>
    <row r="81" spans="6:17" ht="12.75">
      <c r="F81" s="898"/>
      <c r="G81" s="898"/>
      <c r="J81" s="872"/>
      <c r="K81" s="872"/>
      <c r="L81" s="872"/>
      <c r="M81" s="872"/>
      <c r="N81" s="872"/>
      <c r="O81" s="872"/>
      <c r="P81" s="872"/>
      <c r="Q81" s="872"/>
    </row>
    <row r="82" spans="6:17" ht="12.75">
      <c r="F82" s="898"/>
      <c r="G82" s="898"/>
      <c r="J82" s="872"/>
      <c r="K82" s="872"/>
      <c r="L82" s="872"/>
      <c r="M82" s="872"/>
      <c r="N82" s="872"/>
      <c r="O82" s="872"/>
      <c r="P82" s="872"/>
      <c r="Q82" s="872"/>
    </row>
    <row r="83" spans="6:17" ht="12.75">
      <c r="F83" s="898"/>
      <c r="G83" s="898"/>
      <c r="J83" s="872"/>
      <c r="K83" s="872"/>
      <c r="L83" s="872"/>
      <c r="M83" s="872"/>
      <c r="N83" s="872"/>
      <c r="O83" s="872"/>
      <c r="P83" s="872"/>
      <c r="Q83" s="872"/>
    </row>
    <row r="84" spans="6:17" ht="12.75">
      <c r="F84" s="898"/>
      <c r="G84" s="898"/>
      <c r="J84" s="872"/>
      <c r="K84" s="872"/>
      <c r="L84" s="872"/>
      <c r="M84" s="872"/>
      <c r="N84" s="872"/>
      <c r="O84" s="872"/>
      <c r="P84" s="872"/>
      <c r="Q84" s="872"/>
    </row>
    <row r="85" spans="6:17" ht="12.75">
      <c r="F85" s="898"/>
      <c r="G85" s="898"/>
      <c r="J85" s="872"/>
      <c r="K85" s="872"/>
      <c r="L85" s="872"/>
      <c r="M85" s="872"/>
      <c r="N85" s="872"/>
      <c r="O85" s="872"/>
      <c r="P85" s="872"/>
      <c r="Q85" s="872"/>
    </row>
    <row r="86" spans="6:17" ht="12.75">
      <c r="F86" s="898"/>
      <c r="G86" s="898"/>
      <c r="J86" s="872"/>
      <c r="K86" s="872"/>
      <c r="L86" s="872"/>
      <c r="M86" s="872"/>
      <c r="N86" s="872"/>
      <c r="O86" s="872"/>
      <c r="P86" s="872"/>
      <c r="Q86" s="872"/>
    </row>
    <row r="87" spans="6:17" ht="12.75">
      <c r="F87" s="898"/>
      <c r="G87" s="898"/>
      <c r="J87" s="872"/>
      <c r="K87" s="872"/>
      <c r="L87" s="872"/>
      <c r="M87" s="872"/>
      <c r="N87" s="872"/>
      <c r="O87" s="872"/>
      <c r="P87" s="872"/>
      <c r="Q87" s="872"/>
    </row>
    <row r="88" spans="6:17" ht="12.75">
      <c r="F88" s="898"/>
      <c r="G88" s="898"/>
      <c r="J88" s="872"/>
      <c r="K88" s="872"/>
      <c r="L88" s="872"/>
      <c r="M88" s="872"/>
      <c r="N88" s="872"/>
      <c r="O88" s="872"/>
      <c r="P88" s="872"/>
      <c r="Q88" s="872"/>
    </row>
    <row r="89" spans="6:17" ht="12.75">
      <c r="F89" s="898"/>
      <c r="G89" s="898"/>
      <c r="J89" s="872"/>
      <c r="K89" s="872"/>
      <c r="L89" s="872"/>
      <c r="M89" s="872"/>
      <c r="N89" s="872"/>
      <c r="O89" s="872"/>
      <c r="P89" s="872"/>
      <c r="Q89" s="872"/>
    </row>
    <row r="90" spans="6:17" ht="12.75">
      <c r="F90" s="898"/>
      <c r="G90" s="898"/>
      <c r="J90" s="872"/>
      <c r="K90" s="872"/>
      <c r="L90" s="872"/>
      <c r="M90" s="872"/>
      <c r="N90" s="872"/>
      <c r="O90" s="872"/>
      <c r="P90" s="872"/>
      <c r="Q90" s="872"/>
    </row>
    <row r="91" spans="6:17" ht="12.75">
      <c r="F91" s="898"/>
      <c r="G91" s="898"/>
      <c r="J91" s="872"/>
      <c r="K91" s="872"/>
      <c r="L91" s="872"/>
      <c r="M91" s="872"/>
      <c r="N91" s="872"/>
      <c r="O91" s="872"/>
      <c r="P91" s="872"/>
      <c r="Q91" s="872"/>
    </row>
    <row r="92" spans="6:17" ht="12.75">
      <c r="F92" s="898"/>
      <c r="G92" s="898"/>
      <c r="J92" s="872"/>
      <c r="K92" s="872"/>
      <c r="L92" s="872"/>
      <c r="M92" s="872"/>
      <c r="N92" s="872"/>
      <c r="O92" s="872"/>
      <c r="P92" s="872"/>
      <c r="Q92" s="872"/>
    </row>
    <row r="93" spans="6:17" ht="12.75">
      <c r="F93" s="898"/>
      <c r="G93" s="898"/>
      <c r="J93" s="872"/>
      <c r="K93" s="872"/>
      <c r="L93" s="872"/>
      <c r="M93" s="872"/>
      <c r="N93" s="872"/>
      <c r="O93" s="872"/>
      <c r="P93" s="872"/>
      <c r="Q93" s="872"/>
    </row>
    <row r="94" spans="6:17" ht="12.75">
      <c r="F94" s="898"/>
      <c r="G94" s="898"/>
      <c r="J94" s="872"/>
      <c r="K94" s="872"/>
      <c r="L94" s="872"/>
      <c r="M94" s="872"/>
      <c r="N94" s="872"/>
      <c r="O94" s="872"/>
      <c r="P94" s="872"/>
      <c r="Q94" s="872"/>
    </row>
    <row r="95" spans="6:17" ht="12.75">
      <c r="F95" s="898"/>
      <c r="G95" s="898"/>
      <c r="J95" s="872"/>
      <c r="K95" s="872"/>
      <c r="L95" s="872"/>
      <c r="M95" s="872"/>
      <c r="N95" s="872"/>
      <c r="O95" s="872"/>
      <c r="P95" s="872"/>
      <c r="Q95" s="872"/>
    </row>
    <row r="96" spans="6:17" ht="12.75">
      <c r="F96" s="898"/>
      <c r="G96" s="898"/>
      <c r="J96" s="872"/>
      <c r="K96" s="872"/>
      <c r="L96" s="872"/>
      <c r="M96" s="872"/>
      <c r="N96" s="872"/>
      <c r="O96" s="872"/>
      <c r="P96" s="872"/>
      <c r="Q96" s="872"/>
    </row>
    <row r="97" spans="6:17" ht="12.75">
      <c r="F97" s="898"/>
      <c r="G97" s="898"/>
      <c r="J97" s="872"/>
      <c r="K97" s="872"/>
      <c r="L97" s="872"/>
      <c r="M97" s="872"/>
      <c r="N97" s="872"/>
      <c r="O97" s="872"/>
      <c r="P97" s="872"/>
      <c r="Q97" s="872"/>
    </row>
    <row r="98" spans="6:17" ht="12.75">
      <c r="F98" s="900"/>
      <c r="G98" s="898"/>
      <c r="J98" s="872"/>
      <c r="K98" s="872"/>
      <c r="L98" s="872"/>
      <c r="M98" s="872"/>
      <c r="N98" s="901"/>
      <c r="O98" s="901"/>
      <c r="P98" s="872"/>
      <c r="Q98" s="872"/>
    </row>
    <row r="99" spans="6:17" ht="12.75">
      <c r="F99" s="900"/>
      <c r="G99" s="898"/>
      <c r="J99" s="872"/>
      <c r="K99" s="872"/>
      <c r="L99" s="872"/>
      <c r="M99" s="872"/>
      <c r="N99" s="901"/>
      <c r="O99" s="901"/>
      <c r="P99" s="872"/>
      <c r="Q99" s="872"/>
    </row>
    <row r="100" spans="6:17" ht="12.75">
      <c r="F100" s="900"/>
      <c r="G100" s="898"/>
      <c r="J100" s="872"/>
      <c r="K100" s="872"/>
      <c r="L100" s="872"/>
      <c r="M100" s="872"/>
      <c r="N100" s="901"/>
      <c r="O100" s="901"/>
      <c r="P100" s="872"/>
      <c r="Q100" s="872"/>
    </row>
    <row r="101" spans="6:17" ht="12.75">
      <c r="F101" s="900"/>
      <c r="G101" s="898"/>
      <c r="J101" s="872"/>
      <c r="K101" s="872"/>
      <c r="L101" s="872"/>
      <c r="M101" s="872"/>
      <c r="N101" s="901"/>
      <c r="O101" s="901"/>
      <c r="P101" s="872"/>
      <c r="Q101" s="872"/>
    </row>
    <row r="102" spans="6:17" ht="12.75">
      <c r="F102" s="900"/>
      <c r="G102" s="898"/>
      <c r="J102" s="872"/>
      <c r="K102" s="872"/>
      <c r="L102" s="872"/>
      <c r="M102" s="872"/>
      <c r="N102" s="901"/>
      <c r="O102" s="901"/>
      <c r="P102" s="872"/>
      <c r="Q102" s="872"/>
    </row>
    <row r="103" spans="6:17" ht="12.75">
      <c r="F103" s="900"/>
      <c r="G103" s="898"/>
      <c r="J103" s="872"/>
      <c r="K103" s="872"/>
      <c r="L103" s="872"/>
      <c r="M103" s="872"/>
      <c r="N103" s="901"/>
      <c r="O103" s="901"/>
      <c r="P103" s="872"/>
      <c r="Q103" s="872"/>
    </row>
    <row r="104" spans="6:17" ht="12.75">
      <c r="F104" s="900"/>
      <c r="G104" s="898"/>
      <c r="J104" s="872"/>
      <c r="K104" s="872"/>
      <c r="L104" s="872"/>
      <c r="M104" s="872"/>
      <c r="N104" s="901"/>
      <c r="O104" s="901"/>
      <c r="P104" s="872"/>
      <c r="Q104" s="872"/>
    </row>
    <row r="105" spans="6:17" ht="12.75">
      <c r="F105" s="900"/>
      <c r="G105" s="898"/>
      <c r="J105" s="872"/>
      <c r="K105" s="872"/>
      <c r="L105" s="872"/>
      <c r="M105" s="872"/>
      <c r="N105" s="901"/>
      <c r="O105" s="901"/>
      <c r="P105" s="872"/>
      <c r="Q105" s="872"/>
    </row>
    <row r="106" spans="6:17" ht="12.75">
      <c r="F106" s="900"/>
      <c r="G106" s="898"/>
      <c r="J106" s="872"/>
      <c r="K106" s="872"/>
      <c r="L106" s="872"/>
      <c r="M106" s="872"/>
      <c r="N106" s="901"/>
      <c r="O106" s="901"/>
      <c r="P106" s="872"/>
      <c r="Q106" s="872"/>
    </row>
    <row r="107" spans="6:17" ht="12.75">
      <c r="F107" s="900"/>
      <c r="G107" s="898"/>
      <c r="J107" s="872"/>
      <c r="K107" s="872"/>
      <c r="L107" s="872"/>
      <c r="M107" s="872"/>
      <c r="N107" s="901"/>
      <c r="O107" s="901"/>
      <c r="P107" s="872"/>
      <c r="Q107" s="872"/>
    </row>
    <row r="108" spans="6:17" ht="12.75">
      <c r="F108" s="900"/>
      <c r="G108" s="898"/>
      <c r="J108" s="872"/>
      <c r="K108" s="872"/>
      <c r="L108" s="872"/>
      <c r="M108" s="872"/>
      <c r="N108" s="901"/>
      <c r="O108" s="901"/>
      <c r="P108" s="872"/>
      <c r="Q108" s="872"/>
    </row>
    <row r="109" spans="6:17" ht="12.75">
      <c r="F109" s="900"/>
      <c r="G109" s="898"/>
      <c r="J109" s="872"/>
      <c r="K109" s="872"/>
      <c r="L109" s="872"/>
      <c r="M109" s="872"/>
      <c r="N109" s="901"/>
      <c r="O109" s="901"/>
      <c r="P109" s="872"/>
      <c r="Q109" s="872"/>
    </row>
    <row r="110" spans="6:17" ht="12.75">
      <c r="F110" s="900"/>
      <c r="G110" s="898"/>
      <c r="J110" s="872"/>
      <c r="K110" s="872"/>
      <c r="L110" s="872"/>
      <c r="M110" s="872"/>
      <c r="N110" s="901"/>
      <c r="O110" s="901"/>
      <c r="P110" s="872"/>
      <c r="Q110" s="872"/>
    </row>
    <row r="111" spans="6:17" ht="12.75">
      <c r="F111" s="900"/>
      <c r="G111" s="898"/>
      <c r="J111" s="872"/>
      <c r="K111" s="872"/>
      <c r="L111" s="872"/>
      <c r="M111" s="872"/>
      <c r="N111" s="901"/>
      <c r="O111" s="901"/>
      <c r="P111" s="872"/>
      <c r="Q111" s="872"/>
    </row>
    <row r="112" spans="6:17" ht="12.75">
      <c r="F112" s="900"/>
      <c r="G112" s="898"/>
      <c r="J112" s="872"/>
      <c r="K112" s="872"/>
      <c r="L112" s="872"/>
      <c r="M112" s="872"/>
      <c r="N112" s="901"/>
      <c r="O112" s="901"/>
      <c r="P112" s="872"/>
      <c r="Q112" s="872"/>
    </row>
    <row r="113" spans="6:17" ht="12.75">
      <c r="F113" s="900"/>
      <c r="G113" s="898"/>
      <c r="J113" s="872"/>
      <c r="K113" s="872"/>
      <c r="L113" s="872"/>
      <c r="M113" s="872"/>
      <c r="N113" s="901"/>
      <c r="O113" s="901"/>
      <c r="P113" s="872"/>
      <c r="Q113" s="872"/>
    </row>
    <row r="114" spans="6:17" ht="12.75">
      <c r="F114" s="900"/>
      <c r="G114" s="898"/>
      <c r="J114" s="872"/>
      <c r="K114" s="872"/>
      <c r="L114" s="872"/>
      <c r="M114" s="872"/>
      <c r="N114" s="901"/>
      <c r="O114" s="901"/>
      <c r="P114" s="872"/>
      <c r="Q114" s="872"/>
    </row>
    <row r="115" spans="6:17" ht="12.75">
      <c r="F115" s="900"/>
      <c r="G115" s="898"/>
      <c r="J115" s="872"/>
      <c r="K115" s="872"/>
      <c r="L115" s="872"/>
      <c r="M115" s="872"/>
      <c r="N115" s="901"/>
      <c r="O115" s="901"/>
      <c r="P115" s="872"/>
      <c r="Q115" s="872"/>
    </row>
    <row r="116" spans="6:17" ht="12.75">
      <c r="F116" s="900"/>
      <c r="G116" s="898"/>
      <c r="J116" s="872"/>
      <c r="K116" s="872"/>
      <c r="L116" s="872"/>
      <c r="M116" s="872"/>
      <c r="N116" s="901"/>
      <c r="O116" s="901"/>
      <c r="P116" s="872"/>
      <c r="Q116" s="872"/>
    </row>
    <row r="117" spans="6:17" ht="12.75">
      <c r="F117" s="900"/>
      <c r="G117" s="898"/>
      <c r="J117" s="872"/>
      <c r="K117" s="872"/>
      <c r="L117" s="872"/>
      <c r="M117" s="872"/>
      <c r="N117" s="901"/>
      <c r="O117" s="901"/>
      <c r="P117" s="872"/>
      <c r="Q117" s="872"/>
    </row>
    <row r="118" spans="6:17" ht="12.75">
      <c r="F118" s="900"/>
      <c r="G118" s="898"/>
      <c r="J118" s="872"/>
      <c r="K118" s="872"/>
      <c r="L118" s="872"/>
      <c r="M118" s="872"/>
      <c r="N118" s="901"/>
      <c r="O118" s="901"/>
      <c r="P118" s="872"/>
      <c r="Q118" s="872"/>
    </row>
    <row r="119" spans="6:17" ht="12.75">
      <c r="F119" s="900"/>
      <c r="G119" s="898"/>
      <c r="J119" s="872"/>
      <c r="K119" s="872"/>
      <c r="L119" s="872"/>
      <c r="M119" s="872"/>
      <c r="N119" s="901"/>
      <c r="O119" s="901"/>
      <c r="P119" s="872"/>
      <c r="Q119" s="872"/>
    </row>
    <row r="120" spans="6:17" ht="12.75">
      <c r="F120" s="900"/>
      <c r="G120" s="898"/>
      <c r="J120" s="872"/>
      <c r="K120" s="872"/>
      <c r="L120" s="872"/>
      <c r="M120" s="872"/>
      <c r="N120" s="901"/>
      <c r="O120" s="901"/>
      <c r="P120" s="872"/>
      <c r="Q120" s="872"/>
    </row>
    <row r="121" spans="6:17" ht="12.75">
      <c r="F121" s="900"/>
      <c r="G121" s="898"/>
      <c r="J121" s="872"/>
      <c r="K121" s="872"/>
      <c r="L121" s="872"/>
      <c r="M121" s="872"/>
      <c r="N121" s="901"/>
      <c r="O121" s="901"/>
      <c r="P121" s="872"/>
      <c r="Q121" s="872"/>
    </row>
    <row r="122" spans="6:17" ht="12.75">
      <c r="F122" s="900"/>
      <c r="G122" s="898"/>
      <c r="J122" s="872"/>
      <c r="K122" s="872"/>
      <c r="L122" s="872"/>
      <c r="M122" s="872"/>
      <c r="N122" s="901"/>
      <c r="O122" s="901"/>
      <c r="P122" s="872"/>
      <c r="Q122" s="872"/>
    </row>
    <row r="123" spans="6:17" ht="12.75">
      <c r="F123" s="900"/>
      <c r="G123" s="898"/>
      <c r="J123" s="872"/>
      <c r="K123" s="872"/>
      <c r="L123" s="872"/>
      <c r="M123" s="872"/>
      <c r="N123" s="901"/>
      <c r="O123" s="901"/>
      <c r="P123" s="872"/>
      <c r="Q123" s="872"/>
    </row>
    <row r="124" spans="6:17" ht="12.75">
      <c r="F124" s="900"/>
      <c r="G124" s="898"/>
      <c r="J124" s="872"/>
      <c r="K124" s="872"/>
      <c r="L124" s="872"/>
      <c r="M124" s="872"/>
      <c r="N124" s="901"/>
      <c r="O124" s="901"/>
      <c r="P124" s="872"/>
      <c r="Q124" s="872"/>
    </row>
    <row r="125" spans="6:17" ht="12.75">
      <c r="F125" s="900"/>
      <c r="G125" s="898"/>
      <c r="J125" s="872"/>
      <c r="K125" s="872"/>
      <c r="L125" s="872"/>
      <c r="M125" s="872"/>
      <c r="N125" s="901"/>
      <c r="O125" s="901"/>
      <c r="P125" s="872"/>
      <c r="Q125" s="872"/>
    </row>
    <row r="126" spans="6:17" ht="12.75">
      <c r="F126" s="900"/>
      <c r="G126" s="898"/>
      <c r="J126" s="872"/>
      <c r="K126" s="872"/>
      <c r="L126" s="872"/>
      <c r="M126" s="872"/>
      <c r="N126" s="901"/>
      <c r="O126" s="901"/>
      <c r="P126" s="872"/>
      <c r="Q126" s="872"/>
    </row>
    <row r="127" spans="6:17" ht="12.75">
      <c r="F127" s="900"/>
      <c r="G127" s="898"/>
      <c r="J127" s="872"/>
      <c r="K127" s="872"/>
      <c r="L127" s="872"/>
      <c r="M127" s="872"/>
      <c r="N127" s="901"/>
      <c r="O127" s="901"/>
      <c r="P127" s="872"/>
      <c r="Q127" s="872"/>
    </row>
    <row r="128" spans="6:17" ht="12.75">
      <c r="F128" s="900"/>
      <c r="G128" s="898"/>
      <c r="J128" s="872"/>
      <c r="K128" s="872"/>
      <c r="L128" s="872"/>
      <c r="M128" s="872"/>
      <c r="N128" s="901"/>
      <c r="O128" s="901"/>
      <c r="P128" s="872"/>
      <c r="Q128" s="872"/>
    </row>
    <row r="129" spans="6:17" ht="12.75">
      <c r="F129" s="900"/>
      <c r="G129" s="898"/>
      <c r="J129" s="872"/>
      <c r="K129" s="872"/>
      <c r="L129" s="872"/>
      <c r="M129" s="872"/>
      <c r="N129" s="901"/>
      <c r="O129" s="901"/>
      <c r="P129" s="872"/>
      <c r="Q129" s="872"/>
    </row>
    <row r="130" spans="6:17" ht="12.75">
      <c r="F130" s="900"/>
      <c r="G130" s="898"/>
      <c r="J130" s="872"/>
      <c r="K130" s="872"/>
      <c r="L130" s="872"/>
      <c r="M130" s="872"/>
      <c r="N130" s="901"/>
      <c r="O130" s="901"/>
      <c r="P130" s="872"/>
      <c r="Q130" s="872"/>
    </row>
    <row r="131" spans="6:17" ht="12.75">
      <c r="F131" s="900"/>
      <c r="G131" s="898"/>
      <c r="J131" s="872"/>
      <c r="K131" s="872"/>
      <c r="L131" s="872"/>
      <c r="M131" s="872"/>
      <c r="N131" s="901"/>
      <c r="O131" s="901"/>
      <c r="P131" s="872"/>
      <c r="Q131" s="872"/>
    </row>
    <row r="132" spans="6:17" ht="12.75">
      <c r="F132" s="900"/>
      <c r="G132" s="898"/>
      <c r="J132" s="872"/>
      <c r="K132" s="872"/>
      <c r="L132" s="872"/>
      <c r="M132" s="872"/>
      <c r="N132" s="901"/>
      <c r="O132" s="901"/>
      <c r="P132" s="872"/>
      <c r="Q132" s="872"/>
    </row>
    <row r="133" spans="6:17" ht="12.75">
      <c r="F133" s="900"/>
      <c r="G133" s="898"/>
      <c r="J133" s="872"/>
      <c r="K133" s="872"/>
      <c r="L133" s="872"/>
      <c r="M133" s="872"/>
      <c r="N133" s="901"/>
      <c r="O133" s="901"/>
      <c r="P133" s="872"/>
      <c r="Q133" s="872"/>
    </row>
    <row r="134" spans="6:17" ht="12.75">
      <c r="F134" s="900"/>
      <c r="G134" s="898"/>
      <c r="J134" s="872"/>
      <c r="K134" s="872"/>
      <c r="L134" s="872"/>
      <c r="M134" s="872"/>
      <c r="N134" s="901"/>
      <c r="O134" s="901"/>
      <c r="P134" s="872"/>
      <c r="Q134" s="872"/>
    </row>
    <row r="135" spans="6:17" ht="12.75">
      <c r="F135" s="900"/>
      <c r="G135" s="898"/>
      <c r="J135" s="872"/>
      <c r="K135" s="872"/>
      <c r="L135" s="872"/>
      <c r="M135" s="872"/>
      <c r="N135" s="901"/>
      <c r="O135" s="901"/>
      <c r="P135" s="872"/>
      <c r="Q135" s="872"/>
    </row>
    <row r="136" spans="6:17" ht="12.75">
      <c r="F136" s="900"/>
      <c r="G136" s="898"/>
      <c r="J136" s="872"/>
      <c r="K136" s="872"/>
      <c r="L136" s="872"/>
      <c r="M136" s="872"/>
      <c r="N136" s="901"/>
      <c r="O136" s="901"/>
      <c r="P136" s="872"/>
      <c r="Q136" s="872"/>
    </row>
    <row r="137" spans="6:17" ht="12.75">
      <c r="F137" s="900"/>
      <c r="G137" s="898"/>
      <c r="J137" s="872"/>
      <c r="K137" s="872"/>
      <c r="L137" s="872"/>
      <c r="M137" s="872"/>
      <c r="N137" s="901"/>
      <c r="O137" s="901"/>
      <c r="P137" s="872"/>
      <c r="Q137" s="872"/>
    </row>
    <row r="138" spans="6:17" ht="12.75">
      <c r="F138" s="900"/>
      <c r="G138" s="898"/>
      <c r="J138" s="872"/>
      <c r="K138" s="872"/>
      <c r="L138" s="872"/>
      <c r="M138" s="872"/>
      <c r="N138" s="901"/>
      <c r="O138" s="901"/>
      <c r="P138" s="872"/>
      <c r="Q138" s="872"/>
    </row>
    <row r="139" spans="6:17" ht="12.75">
      <c r="F139" s="900"/>
      <c r="G139" s="898"/>
      <c r="J139" s="872"/>
      <c r="K139" s="872"/>
      <c r="L139" s="872"/>
      <c r="M139" s="872"/>
      <c r="N139" s="901"/>
      <c r="O139" s="901"/>
      <c r="P139" s="872"/>
      <c r="Q139" s="872"/>
    </row>
    <row r="140" spans="6:17" ht="12.75">
      <c r="F140" s="900"/>
      <c r="G140" s="898"/>
      <c r="J140" s="872"/>
      <c r="K140" s="872"/>
      <c r="L140" s="872"/>
      <c r="M140" s="872"/>
      <c r="N140" s="901"/>
      <c r="O140" s="901"/>
      <c r="P140" s="872"/>
      <c r="Q140" s="872"/>
    </row>
    <row r="141" spans="6:17" ht="12.75">
      <c r="F141" s="900"/>
      <c r="G141" s="898"/>
      <c r="J141" s="872"/>
      <c r="K141" s="872"/>
      <c r="L141" s="872"/>
      <c r="M141" s="872"/>
      <c r="N141" s="901"/>
      <c r="O141" s="901"/>
      <c r="P141" s="872"/>
      <c r="Q141" s="872"/>
    </row>
    <row r="142" spans="6:17" ht="12.75">
      <c r="F142" s="900"/>
      <c r="G142" s="898"/>
      <c r="J142" s="872"/>
      <c r="K142" s="872"/>
      <c r="L142" s="872"/>
      <c r="M142" s="872"/>
      <c r="N142" s="901"/>
      <c r="O142" s="901"/>
      <c r="P142" s="872"/>
      <c r="Q142" s="872"/>
    </row>
    <row r="143" spans="6:17" ht="12.75">
      <c r="F143" s="900"/>
      <c r="G143" s="898"/>
      <c r="J143" s="872"/>
      <c r="K143" s="872"/>
      <c r="L143" s="872"/>
      <c r="M143" s="872"/>
      <c r="N143" s="901"/>
      <c r="O143" s="901"/>
      <c r="P143" s="872"/>
      <c r="Q143" s="872"/>
    </row>
    <row r="144" spans="6:17" ht="12.75">
      <c r="F144" s="900"/>
      <c r="G144" s="898"/>
      <c r="J144" s="872"/>
      <c r="K144" s="872"/>
      <c r="L144" s="872"/>
      <c r="M144" s="872"/>
      <c r="N144" s="901"/>
      <c r="O144" s="901"/>
      <c r="P144" s="872"/>
      <c r="Q144" s="872"/>
    </row>
    <row r="145" spans="6:17" ht="12.75">
      <c r="F145" s="900"/>
      <c r="G145" s="898"/>
      <c r="J145" s="872"/>
      <c r="K145" s="872"/>
      <c r="L145" s="872"/>
      <c r="M145" s="872"/>
      <c r="N145" s="901"/>
      <c r="O145" s="901"/>
      <c r="P145" s="872"/>
      <c r="Q145" s="872"/>
    </row>
    <row r="146" spans="6:17" ht="12.75">
      <c r="F146" s="900"/>
      <c r="G146" s="898"/>
      <c r="J146" s="872"/>
      <c r="K146" s="872"/>
      <c r="L146" s="872"/>
      <c r="M146" s="872"/>
      <c r="N146" s="901"/>
      <c r="O146" s="901"/>
      <c r="P146" s="872"/>
      <c r="Q146" s="872"/>
    </row>
    <row r="147" spans="6:17" ht="12.75">
      <c r="F147" s="900"/>
      <c r="G147" s="898"/>
      <c r="J147" s="872"/>
      <c r="K147" s="872"/>
      <c r="L147" s="872"/>
      <c r="M147" s="872"/>
      <c r="N147" s="901"/>
      <c r="O147" s="901"/>
      <c r="P147" s="872"/>
      <c r="Q147" s="872"/>
    </row>
    <row r="148" spans="6:17" ht="12.75">
      <c r="F148" s="900"/>
      <c r="G148" s="898"/>
      <c r="J148" s="872"/>
      <c r="K148" s="872"/>
      <c r="L148" s="872"/>
      <c r="M148" s="872"/>
      <c r="N148" s="901"/>
      <c r="O148" s="901"/>
      <c r="P148" s="872"/>
      <c r="Q148" s="872"/>
    </row>
    <row r="149" spans="6:17" ht="12.75">
      <c r="F149" s="900"/>
      <c r="G149" s="898"/>
      <c r="J149" s="872"/>
      <c r="K149" s="872"/>
      <c r="L149" s="872"/>
      <c r="M149" s="872"/>
      <c r="N149" s="901"/>
      <c r="O149" s="901"/>
      <c r="P149" s="872"/>
      <c r="Q149" s="872"/>
    </row>
    <row r="150" spans="6:17" ht="12.75">
      <c r="F150" s="900"/>
      <c r="G150" s="898"/>
      <c r="J150" s="872"/>
      <c r="K150" s="872"/>
      <c r="L150" s="872"/>
      <c r="M150" s="872"/>
      <c r="N150" s="901"/>
      <c r="O150" s="901"/>
      <c r="P150" s="872"/>
      <c r="Q150" s="872"/>
    </row>
    <row r="151" spans="6:17" ht="12.75">
      <c r="F151" s="900"/>
      <c r="G151" s="898"/>
      <c r="J151" s="872"/>
      <c r="K151" s="872"/>
      <c r="L151" s="872"/>
      <c r="M151" s="872"/>
      <c r="N151" s="901"/>
      <c r="O151" s="901"/>
      <c r="P151" s="872"/>
      <c r="Q151" s="872"/>
    </row>
    <row r="152" spans="6:17" ht="12.75">
      <c r="F152" s="900"/>
      <c r="G152" s="898"/>
      <c r="J152" s="872"/>
      <c r="K152" s="872"/>
      <c r="L152" s="872"/>
      <c r="M152" s="872"/>
      <c r="N152" s="901"/>
      <c r="O152" s="901"/>
      <c r="P152" s="872"/>
      <c r="Q152" s="872"/>
    </row>
    <row r="153" spans="6:17" ht="12.75">
      <c r="F153" s="900"/>
      <c r="G153" s="898"/>
      <c r="J153" s="872"/>
      <c r="K153" s="872"/>
      <c r="L153" s="872"/>
      <c r="M153" s="872"/>
      <c r="N153" s="901"/>
      <c r="O153" s="901"/>
      <c r="P153" s="872"/>
      <c r="Q153" s="872"/>
    </row>
    <row r="154" spans="6:17" ht="12.75">
      <c r="F154" s="900"/>
      <c r="G154" s="898"/>
      <c r="J154" s="872"/>
      <c r="K154" s="872"/>
      <c r="L154" s="872"/>
      <c r="M154" s="872"/>
      <c r="N154" s="901"/>
      <c r="O154" s="901"/>
      <c r="P154" s="872"/>
      <c r="Q154" s="872"/>
    </row>
    <row r="155" spans="6:17" ht="12.75">
      <c r="F155" s="900"/>
      <c r="G155" s="898"/>
      <c r="J155" s="872"/>
      <c r="K155" s="872"/>
      <c r="L155" s="872"/>
      <c r="M155" s="872"/>
      <c r="N155" s="901"/>
      <c r="O155" s="901"/>
      <c r="P155" s="872"/>
      <c r="Q155" s="872"/>
    </row>
    <row r="156" spans="6:17" ht="12.75">
      <c r="F156" s="900"/>
      <c r="G156" s="898"/>
      <c r="J156" s="872"/>
      <c r="K156" s="872"/>
      <c r="L156" s="872"/>
      <c r="M156" s="872"/>
      <c r="N156" s="901"/>
      <c r="O156" s="901"/>
      <c r="P156" s="872"/>
      <c r="Q156" s="872"/>
    </row>
    <row r="157" spans="6:17" ht="12.75">
      <c r="F157" s="900"/>
      <c r="G157" s="898"/>
      <c r="J157" s="872"/>
      <c r="K157" s="872"/>
      <c r="L157" s="872"/>
      <c r="M157" s="872"/>
      <c r="N157" s="901"/>
      <c r="O157" s="901"/>
      <c r="P157" s="872"/>
      <c r="Q157" s="872"/>
    </row>
    <row r="158" spans="6:17" ht="12.75">
      <c r="F158" s="900"/>
      <c r="G158" s="898"/>
      <c r="J158" s="872"/>
      <c r="K158" s="872"/>
      <c r="L158" s="872"/>
      <c r="M158" s="872"/>
      <c r="N158" s="901"/>
      <c r="O158" s="901"/>
      <c r="P158" s="872"/>
      <c r="Q158" s="872"/>
    </row>
    <row r="159" spans="6:17" ht="12.75">
      <c r="F159" s="900"/>
      <c r="G159" s="898"/>
      <c r="J159" s="872"/>
      <c r="K159" s="872"/>
      <c r="L159" s="872"/>
      <c r="M159" s="872"/>
      <c r="N159" s="901"/>
      <c r="O159" s="901"/>
      <c r="P159" s="872"/>
      <c r="Q159" s="872"/>
    </row>
    <row r="160" spans="6:17" ht="12.75">
      <c r="F160" s="900"/>
      <c r="G160" s="898"/>
      <c r="J160" s="872"/>
      <c r="K160" s="872"/>
      <c r="L160" s="872"/>
      <c r="M160" s="872"/>
      <c r="N160" s="901"/>
      <c r="O160" s="901"/>
      <c r="P160" s="872"/>
      <c r="Q160" s="872"/>
    </row>
    <row r="161" spans="6:17" ht="12.75">
      <c r="F161" s="900"/>
      <c r="G161" s="898"/>
      <c r="J161" s="872"/>
      <c r="K161" s="872"/>
      <c r="L161" s="872"/>
      <c r="M161" s="872"/>
      <c r="N161" s="901"/>
      <c r="O161" s="901"/>
      <c r="P161" s="872"/>
      <c r="Q161" s="872"/>
    </row>
    <row r="162" spans="6:17" ht="12.75">
      <c r="F162" s="900"/>
      <c r="G162" s="898"/>
      <c r="J162" s="872"/>
      <c r="K162" s="872"/>
      <c r="L162" s="872"/>
      <c r="M162" s="872"/>
      <c r="N162" s="901"/>
      <c r="O162" s="901"/>
      <c r="P162" s="872"/>
      <c r="Q162" s="872"/>
    </row>
    <row r="163" spans="6:17" ht="12.75">
      <c r="F163" s="900"/>
      <c r="G163" s="898"/>
      <c r="J163" s="872"/>
      <c r="K163" s="872"/>
      <c r="L163" s="872"/>
      <c r="M163" s="872"/>
      <c r="N163" s="901"/>
      <c r="O163" s="901"/>
      <c r="P163" s="872"/>
      <c r="Q163" s="872"/>
    </row>
    <row r="164" spans="6:17" ht="12.75">
      <c r="F164" s="900"/>
      <c r="G164" s="898"/>
      <c r="J164" s="872"/>
      <c r="K164" s="872"/>
      <c r="L164" s="872"/>
      <c r="M164" s="872"/>
      <c r="N164" s="901"/>
      <c r="O164" s="901"/>
      <c r="P164" s="872"/>
      <c r="Q164" s="872"/>
    </row>
    <row r="165" spans="6:17" ht="12.75">
      <c r="F165" s="900"/>
      <c r="G165" s="898"/>
      <c r="J165" s="872"/>
      <c r="K165" s="872"/>
      <c r="L165" s="872"/>
      <c r="M165" s="872"/>
      <c r="N165" s="901"/>
      <c r="O165" s="901"/>
      <c r="P165" s="872"/>
      <c r="Q165" s="872"/>
    </row>
    <row r="166" spans="6:17" ht="12.75">
      <c r="F166" s="900"/>
      <c r="G166" s="898"/>
      <c r="J166" s="872"/>
      <c r="K166" s="872"/>
      <c r="L166" s="872"/>
      <c r="M166" s="872"/>
      <c r="N166" s="901"/>
      <c r="O166" s="901"/>
      <c r="P166" s="872"/>
      <c r="Q166" s="872"/>
    </row>
    <row r="167" spans="6:17" ht="12.75">
      <c r="F167" s="900"/>
      <c r="G167" s="898"/>
      <c r="J167" s="872"/>
      <c r="K167" s="872"/>
      <c r="L167" s="872"/>
      <c r="M167" s="872"/>
      <c r="N167" s="901"/>
      <c r="O167" s="901"/>
      <c r="P167" s="872"/>
      <c r="Q167" s="872"/>
    </row>
    <row r="168" spans="6:17" ht="12.75">
      <c r="F168" s="900"/>
      <c r="G168" s="898"/>
      <c r="J168" s="872"/>
      <c r="K168" s="872"/>
      <c r="L168" s="872"/>
      <c r="M168" s="872"/>
      <c r="N168" s="901"/>
      <c r="O168" s="901"/>
      <c r="P168" s="872"/>
      <c r="Q168" s="872"/>
    </row>
    <row r="169" spans="6:17" ht="12.75">
      <c r="F169" s="900"/>
      <c r="G169" s="898"/>
      <c r="J169" s="872"/>
      <c r="K169" s="872"/>
      <c r="L169" s="872"/>
      <c r="M169" s="872"/>
      <c r="N169" s="901"/>
      <c r="O169" s="901"/>
      <c r="P169" s="872"/>
      <c r="Q169" s="872"/>
    </row>
    <row r="170" spans="6:17" ht="12.75">
      <c r="F170" s="900"/>
      <c r="G170" s="898"/>
      <c r="J170" s="872"/>
      <c r="K170" s="872"/>
      <c r="L170" s="872"/>
      <c r="M170" s="872"/>
      <c r="N170" s="901"/>
      <c r="O170" s="901"/>
      <c r="P170" s="872"/>
      <c r="Q170" s="872"/>
    </row>
    <row r="171" spans="6:17" ht="12.75">
      <c r="F171" s="900"/>
      <c r="G171" s="898"/>
      <c r="J171" s="872"/>
      <c r="K171" s="872"/>
      <c r="L171" s="872"/>
      <c r="M171" s="872"/>
      <c r="N171" s="901"/>
      <c r="O171" s="901"/>
      <c r="P171" s="872"/>
      <c r="Q171" s="872"/>
    </row>
    <row r="172" spans="6:17" ht="12.75">
      <c r="F172" s="900"/>
      <c r="G172" s="898"/>
      <c r="J172" s="872"/>
      <c r="K172" s="872"/>
      <c r="L172" s="872"/>
      <c r="M172" s="872"/>
      <c r="N172" s="901"/>
      <c r="O172" s="901"/>
      <c r="P172" s="872"/>
      <c r="Q172" s="872"/>
    </row>
    <row r="173" spans="6:17" ht="12.75">
      <c r="F173" s="900"/>
      <c r="G173" s="898"/>
      <c r="J173" s="872"/>
      <c r="K173" s="872"/>
      <c r="L173" s="872"/>
      <c r="M173" s="872"/>
      <c r="N173" s="901"/>
      <c r="O173" s="901"/>
      <c r="P173" s="872"/>
      <c r="Q173" s="872"/>
    </row>
    <row r="174" spans="6:17" ht="12.75">
      <c r="F174" s="900"/>
      <c r="G174" s="898"/>
      <c r="J174" s="872"/>
      <c r="K174" s="872"/>
      <c r="L174" s="872"/>
      <c r="M174" s="872"/>
      <c r="N174" s="901"/>
      <c r="O174" s="901"/>
      <c r="P174" s="872"/>
      <c r="Q174" s="872"/>
    </row>
    <row r="175" spans="6:17" ht="12.75">
      <c r="F175" s="900"/>
      <c r="G175" s="898"/>
      <c r="J175" s="872"/>
      <c r="K175" s="872"/>
      <c r="L175" s="872"/>
      <c r="M175" s="872"/>
      <c r="N175" s="901"/>
      <c r="O175" s="901"/>
      <c r="P175" s="872"/>
      <c r="Q175" s="872"/>
    </row>
    <row r="176" spans="6:17" ht="12.75">
      <c r="F176" s="900"/>
      <c r="G176" s="898"/>
      <c r="J176" s="872"/>
      <c r="K176" s="872"/>
      <c r="L176" s="872"/>
      <c r="M176" s="872"/>
      <c r="N176" s="901"/>
      <c r="O176" s="901"/>
      <c r="P176" s="872"/>
      <c r="Q176" s="872"/>
    </row>
    <row r="177" spans="6:17" ht="12.75">
      <c r="F177" s="900"/>
      <c r="G177" s="898"/>
      <c r="J177" s="872"/>
      <c r="K177" s="872"/>
      <c r="L177" s="872"/>
      <c r="M177" s="872"/>
      <c r="N177" s="901"/>
      <c r="O177" s="901"/>
      <c r="P177" s="872"/>
      <c r="Q177" s="872"/>
    </row>
    <row r="178" spans="6:17" ht="12.75">
      <c r="F178" s="900"/>
      <c r="G178" s="898"/>
      <c r="J178" s="872"/>
      <c r="K178" s="872"/>
      <c r="L178" s="872"/>
      <c r="M178" s="872"/>
      <c r="N178" s="901"/>
      <c r="O178" s="901"/>
      <c r="P178" s="872"/>
      <c r="Q178" s="872"/>
    </row>
    <row r="179" spans="6:17" ht="12.75">
      <c r="F179" s="900"/>
      <c r="G179" s="898"/>
      <c r="J179" s="872"/>
      <c r="K179" s="872"/>
      <c r="L179" s="872"/>
      <c r="M179" s="872"/>
      <c r="N179" s="901"/>
      <c r="O179" s="901"/>
      <c r="P179" s="872"/>
      <c r="Q179" s="872"/>
    </row>
    <row r="180" spans="6:17" ht="12.75">
      <c r="F180" s="900"/>
      <c r="G180" s="898"/>
      <c r="J180" s="872"/>
      <c r="K180" s="872"/>
      <c r="L180" s="872"/>
      <c r="M180" s="872"/>
      <c r="N180" s="901"/>
      <c r="O180" s="901"/>
      <c r="P180" s="872"/>
      <c r="Q180" s="872"/>
    </row>
    <row r="181" spans="6:17" ht="12.75">
      <c r="F181" s="900"/>
      <c r="G181" s="898"/>
      <c r="J181" s="872"/>
      <c r="K181" s="872"/>
      <c r="L181" s="872"/>
      <c r="M181" s="872"/>
      <c r="N181" s="901"/>
      <c r="O181" s="901"/>
      <c r="P181" s="872"/>
      <c r="Q181" s="872"/>
    </row>
    <row r="182" spans="6:17" ht="12.75">
      <c r="F182" s="900"/>
      <c r="G182" s="898"/>
      <c r="J182" s="872"/>
      <c r="K182" s="872"/>
      <c r="L182" s="872"/>
      <c r="M182" s="872"/>
      <c r="N182" s="901"/>
      <c r="O182" s="901"/>
      <c r="P182" s="872"/>
      <c r="Q182" s="872"/>
    </row>
    <row r="183" spans="6:17" ht="12.75">
      <c r="F183" s="900"/>
      <c r="G183" s="898"/>
      <c r="J183" s="872"/>
      <c r="K183" s="872"/>
      <c r="L183" s="872"/>
      <c r="M183" s="872"/>
      <c r="N183" s="901"/>
      <c r="O183" s="901"/>
      <c r="P183" s="872"/>
      <c r="Q183" s="872"/>
    </row>
    <row r="184" spans="6:17" ht="12.75">
      <c r="F184" s="900"/>
      <c r="G184" s="898"/>
      <c r="J184" s="872"/>
      <c r="K184" s="872"/>
      <c r="L184" s="872"/>
      <c r="M184" s="872"/>
      <c r="N184" s="901"/>
      <c r="O184" s="901"/>
      <c r="P184" s="872"/>
      <c r="Q184" s="872"/>
    </row>
    <row r="185" spans="6:17" ht="12.75">
      <c r="F185" s="900"/>
      <c r="G185" s="898"/>
      <c r="J185" s="872"/>
      <c r="K185" s="872"/>
      <c r="L185" s="872"/>
      <c r="M185" s="872"/>
      <c r="N185" s="901"/>
      <c r="O185" s="901"/>
      <c r="P185" s="872"/>
      <c r="Q185" s="872"/>
    </row>
    <row r="186" spans="6:17" ht="12.75">
      <c r="F186" s="900"/>
      <c r="G186" s="898"/>
      <c r="J186" s="872"/>
      <c r="K186" s="872"/>
      <c r="L186" s="872"/>
      <c r="M186" s="872"/>
      <c r="N186" s="901"/>
      <c r="O186" s="901"/>
      <c r="P186" s="872"/>
      <c r="Q186" s="872"/>
    </row>
    <row r="187" spans="6:17" ht="12.75">
      <c r="F187" s="900"/>
      <c r="G187" s="898"/>
      <c r="J187" s="872"/>
      <c r="K187" s="872"/>
      <c r="L187" s="872"/>
      <c r="M187" s="872"/>
      <c r="N187" s="901"/>
      <c r="O187" s="901"/>
      <c r="P187" s="872"/>
      <c r="Q187" s="872"/>
    </row>
    <row r="188" spans="6:17" ht="12.75">
      <c r="F188" s="900"/>
      <c r="G188" s="898"/>
      <c r="J188" s="872"/>
      <c r="K188" s="872"/>
      <c r="L188" s="872"/>
      <c r="M188" s="872"/>
      <c r="N188" s="901"/>
      <c r="O188" s="901"/>
      <c r="P188" s="872"/>
      <c r="Q188" s="872"/>
    </row>
    <row r="189" spans="6:17" ht="12.75">
      <c r="F189" s="900"/>
      <c r="G189" s="898"/>
      <c r="J189" s="872"/>
      <c r="K189" s="872"/>
      <c r="L189" s="872"/>
      <c r="M189" s="872"/>
      <c r="N189" s="901"/>
      <c r="O189" s="901"/>
      <c r="P189" s="872"/>
      <c r="Q189" s="872"/>
    </row>
    <row r="190" spans="6:17" ht="12.75">
      <c r="F190" s="900"/>
      <c r="G190" s="898"/>
      <c r="J190" s="872"/>
      <c r="K190" s="872"/>
      <c r="L190" s="872"/>
      <c r="M190" s="872"/>
      <c r="N190" s="901"/>
      <c r="O190" s="901"/>
      <c r="P190" s="872"/>
      <c r="Q190" s="872"/>
    </row>
    <row r="191" spans="6:17" ht="12.75">
      <c r="F191" s="900"/>
      <c r="G191" s="898"/>
      <c r="J191" s="872"/>
      <c r="K191" s="872"/>
      <c r="L191" s="872"/>
      <c r="M191" s="872"/>
      <c r="N191" s="901"/>
      <c r="O191" s="901"/>
      <c r="P191" s="872"/>
      <c r="Q191" s="872"/>
    </row>
    <row r="192" spans="6:17" ht="12.75">
      <c r="F192" s="900"/>
      <c r="G192" s="898"/>
      <c r="J192" s="872"/>
      <c r="K192" s="872"/>
      <c r="L192" s="872"/>
      <c r="M192" s="872"/>
      <c r="N192" s="901"/>
      <c r="O192" s="901"/>
      <c r="P192" s="872"/>
      <c r="Q192" s="872"/>
    </row>
    <row r="193" spans="6:17" ht="12.75">
      <c r="F193" s="900"/>
      <c r="G193" s="898"/>
      <c r="J193" s="872"/>
      <c r="K193" s="872"/>
      <c r="L193" s="872"/>
      <c r="M193" s="872"/>
      <c r="N193" s="901"/>
      <c r="O193" s="901"/>
      <c r="P193" s="872"/>
      <c r="Q193" s="872"/>
    </row>
    <row r="194" spans="6:17" ht="12.75">
      <c r="F194" s="900"/>
      <c r="G194" s="898"/>
      <c r="J194" s="872"/>
      <c r="K194" s="872"/>
      <c r="L194" s="872"/>
      <c r="M194" s="872"/>
      <c r="N194" s="901"/>
      <c r="O194" s="901"/>
      <c r="P194" s="872"/>
      <c r="Q194" s="872"/>
    </row>
    <row r="195" spans="6:17" ht="12.75">
      <c r="F195" s="900"/>
      <c r="G195" s="898"/>
      <c r="J195" s="872"/>
      <c r="K195" s="872"/>
      <c r="L195" s="872"/>
      <c r="M195" s="872"/>
      <c r="N195" s="901"/>
      <c r="O195" s="901"/>
      <c r="P195" s="872"/>
      <c r="Q195" s="872"/>
    </row>
    <row r="196" spans="6:17" ht="12.75">
      <c r="F196" s="900"/>
      <c r="G196" s="898"/>
      <c r="J196" s="872"/>
      <c r="K196" s="872"/>
      <c r="L196" s="872"/>
      <c r="M196" s="872"/>
      <c r="N196" s="901"/>
      <c r="O196" s="901"/>
      <c r="P196" s="872"/>
      <c r="Q196" s="872"/>
    </row>
    <row r="197" spans="6:17" ht="12.75">
      <c r="F197" s="900"/>
      <c r="G197" s="898"/>
      <c r="J197" s="872"/>
      <c r="K197" s="872"/>
      <c r="L197" s="872"/>
      <c r="M197" s="872"/>
      <c r="N197" s="901"/>
      <c r="O197" s="901"/>
      <c r="P197" s="872"/>
      <c r="Q197" s="872"/>
    </row>
    <row r="198" spans="6:17" ht="12.75">
      <c r="F198" s="900"/>
      <c r="G198" s="898"/>
      <c r="J198" s="872"/>
      <c r="K198" s="872"/>
      <c r="L198" s="872"/>
      <c r="M198" s="872"/>
      <c r="N198" s="901"/>
      <c r="O198" s="901"/>
      <c r="P198" s="872"/>
      <c r="Q198" s="872"/>
    </row>
    <row r="199" spans="6:17" ht="12.75">
      <c r="F199" s="900"/>
      <c r="G199" s="898"/>
      <c r="J199" s="872"/>
      <c r="K199" s="872"/>
      <c r="L199" s="872"/>
      <c r="M199" s="872"/>
      <c r="N199" s="901"/>
      <c r="O199" s="901"/>
      <c r="P199" s="872"/>
      <c r="Q199" s="872"/>
    </row>
    <row r="200" spans="6:17" ht="12.75">
      <c r="F200" s="900"/>
      <c r="G200" s="898"/>
      <c r="J200" s="872"/>
      <c r="K200" s="872"/>
      <c r="L200" s="872"/>
      <c r="M200" s="872"/>
      <c r="N200" s="901"/>
      <c r="O200" s="901"/>
      <c r="P200" s="872"/>
      <c r="Q200" s="872"/>
    </row>
    <row r="201" spans="6:17" ht="12.75">
      <c r="F201" s="900"/>
      <c r="G201" s="898"/>
      <c r="J201" s="872"/>
      <c r="K201" s="872"/>
      <c r="L201" s="872"/>
      <c r="M201" s="872"/>
      <c r="N201" s="901"/>
      <c r="O201" s="901"/>
      <c r="P201" s="872"/>
      <c r="Q201" s="872"/>
    </row>
    <row r="202" spans="6:17" ht="12.75">
      <c r="F202" s="900"/>
      <c r="G202" s="898"/>
      <c r="J202" s="872"/>
      <c r="K202" s="872"/>
      <c r="L202" s="872"/>
      <c r="M202" s="872"/>
      <c r="N202" s="901"/>
      <c r="O202" s="901"/>
      <c r="P202" s="872"/>
      <c r="Q202" s="872"/>
    </row>
    <row r="203" spans="6:17" ht="12.75">
      <c r="F203" s="900"/>
      <c r="G203" s="898"/>
      <c r="J203" s="872"/>
      <c r="K203" s="872"/>
      <c r="L203" s="872"/>
      <c r="M203" s="872"/>
      <c r="N203" s="901"/>
      <c r="O203" s="901"/>
      <c r="P203" s="872"/>
      <c r="Q203" s="872"/>
    </row>
    <row r="204" spans="6:17" ht="12.75">
      <c r="F204" s="900"/>
      <c r="G204" s="898"/>
      <c r="J204" s="872"/>
      <c r="K204" s="872"/>
      <c r="L204" s="872"/>
      <c r="M204" s="872"/>
      <c r="N204" s="901"/>
      <c r="O204" s="901"/>
      <c r="P204" s="872"/>
      <c r="Q204" s="872"/>
    </row>
    <row r="205" spans="6:17" ht="12.75">
      <c r="F205" s="900"/>
      <c r="G205" s="898"/>
      <c r="J205" s="872"/>
      <c r="K205" s="872"/>
      <c r="L205" s="872"/>
      <c r="M205" s="872"/>
      <c r="N205" s="901"/>
      <c r="O205" s="901"/>
      <c r="P205" s="872"/>
      <c r="Q205" s="872"/>
    </row>
    <row r="206" spans="6:17" ht="12.75">
      <c r="F206" s="900"/>
      <c r="G206" s="898"/>
      <c r="J206" s="872"/>
      <c r="K206" s="872"/>
      <c r="L206" s="872"/>
      <c r="M206" s="872"/>
      <c r="N206" s="901"/>
      <c r="O206" s="901"/>
      <c r="P206" s="872"/>
      <c r="Q206" s="872"/>
    </row>
    <row r="207" spans="6:17" ht="12.75">
      <c r="F207" s="900"/>
      <c r="G207" s="898"/>
      <c r="J207" s="872"/>
      <c r="K207" s="872"/>
      <c r="L207" s="872"/>
      <c r="M207" s="872"/>
      <c r="N207" s="901"/>
      <c r="O207" s="901"/>
      <c r="P207" s="872"/>
      <c r="Q207" s="872"/>
    </row>
    <row r="208" spans="6:17" ht="12.75">
      <c r="F208" s="900"/>
      <c r="G208" s="898"/>
      <c r="J208" s="872"/>
      <c r="K208" s="872"/>
      <c r="L208" s="872"/>
      <c r="M208" s="872"/>
      <c r="N208" s="901"/>
      <c r="O208" s="901"/>
      <c r="P208" s="872"/>
      <c r="Q208" s="872"/>
    </row>
    <row r="209" spans="6:17" ht="12.75">
      <c r="F209" s="900"/>
      <c r="G209" s="898"/>
      <c r="J209" s="872"/>
      <c r="K209" s="872"/>
      <c r="L209" s="872"/>
      <c r="M209" s="872"/>
      <c r="N209" s="901"/>
      <c r="O209" s="901"/>
      <c r="P209" s="872"/>
      <c r="Q209" s="872"/>
    </row>
    <row r="210" spans="6:17" ht="12.75">
      <c r="F210" s="900"/>
      <c r="G210" s="898"/>
      <c r="J210" s="872"/>
      <c r="K210" s="872"/>
      <c r="L210" s="872"/>
      <c r="M210" s="872"/>
      <c r="N210" s="901"/>
      <c r="O210" s="901"/>
      <c r="P210" s="872"/>
      <c r="Q210" s="872"/>
    </row>
    <row r="211" spans="6:17" ht="12.75">
      <c r="F211" s="900"/>
      <c r="G211" s="898"/>
      <c r="J211" s="872"/>
      <c r="K211" s="872"/>
      <c r="L211" s="872"/>
      <c r="M211" s="872"/>
      <c r="N211" s="901"/>
      <c r="O211" s="901"/>
      <c r="P211" s="872"/>
      <c r="Q211" s="872"/>
    </row>
    <row r="212" spans="6:17" ht="12.75">
      <c r="F212" s="900"/>
      <c r="G212" s="898"/>
      <c r="J212" s="872"/>
      <c r="K212" s="872"/>
      <c r="L212" s="872"/>
      <c r="M212" s="872"/>
      <c r="N212" s="901"/>
      <c r="O212" s="901"/>
      <c r="P212" s="872"/>
      <c r="Q212" s="872"/>
    </row>
    <row r="213" spans="6:17" ht="12.75">
      <c r="F213" s="900"/>
      <c r="G213" s="898"/>
      <c r="J213" s="872"/>
      <c r="K213" s="872"/>
      <c r="L213" s="872"/>
      <c r="M213" s="872"/>
      <c r="N213" s="901"/>
      <c r="O213" s="901"/>
      <c r="P213" s="872"/>
      <c r="Q213" s="872"/>
    </row>
    <row r="214" spans="6:17" ht="12.75">
      <c r="F214" s="900"/>
      <c r="G214" s="898"/>
      <c r="J214" s="872"/>
      <c r="K214" s="872"/>
      <c r="L214" s="872"/>
      <c r="M214" s="872"/>
      <c r="N214" s="901"/>
      <c r="O214" s="901"/>
      <c r="P214" s="872"/>
      <c r="Q214" s="872"/>
    </row>
    <row r="215" spans="6:17" ht="12.75">
      <c r="F215" s="900"/>
      <c r="G215" s="898"/>
      <c r="J215" s="872"/>
      <c r="K215" s="872"/>
      <c r="L215" s="872"/>
      <c r="M215" s="872"/>
      <c r="N215" s="901"/>
      <c r="O215" s="901"/>
      <c r="P215" s="872"/>
      <c r="Q215" s="872"/>
    </row>
    <row r="216" spans="6:17" ht="12.75">
      <c r="F216" s="900"/>
      <c r="G216" s="898"/>
      <c r="J216" s="872"/>
      <c r="K216" s="872"/>
      <c r="L216" s="872"/>
      <c r="M216" s="872"/>
      <c r="N216" s="901"/>
      <c r="O216" s="901"/>
      <c r="P216" s="872"/>
      <c r="Q216" s="872"/>
    </row>
    <row r="217" spans="6:17" ht="12.75">
      <c r="F217" s="900"/>
      <c r="G217" s="898"/>
      <c r="J217" s="872"/>
      <c r="K217" s="872"/>
      <c r="L217" s="872"/>
      <c r="M217" s="872"/>
      <c r="N217" s="901"/>
      <c r="O217" s="901"/>
      <c r="P217" s="872"/>
      <c r="Q217" s="872"/>
    </row>
    <row r="218" spans="6:17" ht="12.75">
      <c r="F218" s="900"/>
      <c r="G218" s="898"/>
      <c r="J218" s="872"/>
      <c r="K218" s="872"/>
      <c r="L218" s="872"/>
      <c r="M218" s="872"/>
      <c r="N218" s="901"/>
      <c r="O218" s="901"/>
      <c r="P218" s="872"/>
      <c r="Q218" s="872"/>
    </row>
    <row r="219" spans="6:17" ht="12.75">
      <c r="F219" s="900"/>
      <c r="G219" s="898"/>
      <c r="J219" s="872"/>
      <c r="K219" s="872"/>
      <c r="L219" s="872"/>
      <c r="M219" s="872"/>
      <c r="N219" s="901"/>
      <c r="O219" s="901"/>
      <c r="P219" s="872"/>
      <c r="Q219" s="872"/>
    </row>
    <row r="220" spans="6:17" ht="12.75">
      <c r="F220" s="900"/>
      <c r="G220" s="898"/>
      <c r="J220" s="872"/>
      <c r="K220" s="872"/>
      <c r="L220" s="872"/>
      <c r="M220" s="872"/>
      <c r="N220" s="901"/>
      <c r="O220" s="901"/>
      <c r="P220" s="872"/>
      <c r="Q220" s="872"/>
    </row>
    <row r="221" spans="6:17" ht="12.75">
      <c r="F221" s="900"/>
      <c r="G221" s="898"/>
      <c r="J221" s="872"/>
      <c r="K221" s="872"/>
      <c r="L221" s="872"/>
      <c r="M221" s="872"/>
      <c r="N221" s="901"/>
      <c r="O221" s="901"/>
      <c r="P221" s="872"/>
      <c r="Q221" s="872"/>
    </row>
    <row r="222" spans="6:17" ht="12.75">
      <c r="F222" s="900"/>
      <c r="G222" s="898"/>
      <c r="J222" s="872"/>
      <c r="K222" s="872"/>
      <c r="L222" s="872"/>
      <c r="M222" s="872"/>
      <c r="N222" s="901"/>
      <c r="O222" s="901"/>
      <c r="P222" s="872"/>
      <c r="Q222" s="872"/>
    </row>
    <row r="223" spans="6:17" ht="12.75">
      <c r="F223" s="900"/>
      <c r="G223" s="898"/>
      <c r="J223" s="872"/>
      <c r="K223" s="872"/>
      <c r="L223" s="872"/>
      <c r="M223" s="872"/>
      <c r="N223" s="901"/>
      <c r="O223" s="901"/>
      <c r="P223" s="872"/>
      <c r="Q223" s="872"/>
    </row>
    <row r="224" spans="6:17" ht="12.75">
      <c r="F224" s="900"/>
      <c r="G224" s="898"/>
      <c r="J224" s="872"/>
      <c r="K224" s="872"/>
      <c r="L224" s="872"/>
      <c r="M224" s="872"/>
      <c r="N224" s="901"/>
      <c r="O224" s="901"/>
      <c r="P224" s="872"/>
      <c r="Q224" s="872"/>
    </row>
    <row r="225" spans="6:17" ht="12.75">
      <c r="F225" s="900"/>
      <c r="G225" s="898"/>
      <c r="J225" s="872"/>
      <c r="K225" s="872"/>
      <c r="L225" s="872"/>
      <c r="M225" s="872"/>
      <c r="N225" s="901"/>
      <c r="O225" s="901"/>
      <c r="P225" s="872"/>
      <c r="Q225" s="872"/>
    </row>
    <row r="226" spans="6:17" ht="12.75">
      <c r="F226" s="900"/>
      <c r="G226" s="898"/>
      <c r="J226" s="872"/>
      <c r="K226" s="872"/>
      <c r="L226" s="872"/>
      <c r="M226" s="872"/>
      <c r="N226" s="901"/>
      <c r="O226" s="901"/>
      <c r="P226" s="872"/>
      <c r="Q226" s="872"/>
    </row>
    <row r="227" spans="6:17" ht="12.75">
      <c r="F227" s="900"/>
      <c r="G227" s="898"/>
      <c r="J227" s="872"/>
      <c r="K227" s="872"/>
      <c r="L227" s="872"/>
      <c r="M227" s="872"/>
      <c r="N227" s="901"/>
      <c r="O227" s="901"/>
      <c r="P227" s="872"/>
      <c r="Q227" s="872"/>
    </row>
    <row r="228" spans="6:17" ht="12.75">
      <c r="F228" s="900"/>
      <c r="G228" s="898"/>
      <c r="J228" s="872"/>
      <c r="K228" s="872"/>
      <c r="L228" s="872"/>
      <c r="M228" s="872"/>
      <c r="N228" s="901"/>
      <c r="O228" s="901"/>
      <c r="P228" s="872"/>
      <c r="Q228" s="872"/>
    </row>
    <row r="229" spans="6:17" ht="12.75">
      <c r="F229" s="900"/>
      <c r="G229" s="898"/>
      <c r="J229" s="872"/>
      <c r="K229" s="872"/>
      <c r="L229" s="872"/>
      <c r="M229" s="872"/>
      <c r="N229" s="901"/>
      <c r="O229" s="901"/>
      <c r="P229" s="872"/>
      <c r="Q229" s="872"/>
    </row>
    <row r="230" spans="6:17" ht="12.75">
      <c r="F230" s="900"/>
      <c r="G230" s="898"/>
      <c r="J230" s="872"/>
      <c r="K230" s="872"/>
      <c r="L230" s="872"/>
      <c r="M230" s="872"/>
      <c r="N230" s="901"/>
      <c r="O230" s="901"/>
      <c r="P230" s="872"/>
      <c r="Q230" s="872"/>
    </row>
    <row r="231" spans="6:17" ht="12.75">
      <c r="F231" s="900"/>
      <c r="G231" s="898"/>
      <c r="J231" s="872"/>
      <c r="K231" s="872"/>
      <c r="L231" s="872"/>
      <c r="M231" s="872"/>
      <c r="N231" s="901"/>
      <c r="O231" s="901"/>
      <c r="P231" s="872"/>
      <c r="Q231" s="872"/>
    </row>
    <row r="232" spans="6:17" ht="12.75">
      <c r="F232" s="900"/>
      <c r="G232" s="898"/>
      <c r="J232" s="872"/>
      <c r="K232" s="872"/>
      <c r="L232" s="872"/>
      <c r="M232" s="872"/>
      <c r="N232" s="901"/>
      <c r="O232" s="901"/>
      <c r="P232" s="872"/>
      <c r="Q232" s="872"/>
    </row>
    <row r="233" spans="6:17" ht="12.75">
      <c r="F233" s="900"/>
      <c r="G233" s="898"/>
      <c r="J233" s="872"/>
      <c r="K233" s="872"/>
      <c r="L233" s="872"/>
      <c r="M233" s="872"/>
      <c r="N233" s="901"/>
      <c r="O233" s="901"/>
      <c r="P233" s="872"/>
      <c r="Q233" s="872"/>
    </row>
    <row r="234" spans="6:17" ht="12.75">
      <c r="F234" s="900"/>
      <c r="G234" s="898"/>
      <c r="J234" s="872"/>
      <c r="K234" s="872"/>
      <c r="L234" s="872"/>
      <c r="M234" s="872"/>
      <c r="N234" s="901"/>
      <c r="O234" s="901"/>
      <c r="P234" s="872"/>
      <c r="Q234" s="872"/>
    </row>
    <row r="235" spans="6:17" ht="12.75">
      <c r="F235" s="900"/>
      <c r="G235" s="898"/>
      <c r="J235" s="872"/>
      <c r="K235" s="872"/>
      <c r="L235" s="872"/>
      <c r="M235" s="872"/>
      <c r="N235" s="901"/>
      <c r="O235" s="901"/>
      <c r="P235" s="872"/>
      <c r="Q235" s="872"/>
    </row>
    <row r="236" spans="6:17" ht="12.75">
      <c r="F236" s="900"/>
      <c r="G236" s="898"/>
      <c r="J236" s="872"/>
      <c r="K236" s="872"/>
      <c r="L236" s="872"/>
      <c r="M236" s="872"/>
      <c r="N236" s="901"/>
      <c r="O236" s="901"/>
      <c r="P236" s="872"/>
      <c r="Q236" s="872"/>
    </row>
    <row r="237" spans="6:17" ht="12.75">
      <c r="F237" s="900"/>
      <c r="G237" s="898"/>
      <c r="J237" s="872"/>
      <c r="K237" s="872"/>
      <c r="L237" s="872"/>
      <c r="M237" s="872"/>
      <c r="N237" s="901"/>
      <c r="O237" s="901"/>
      <c r="P237" s="872"/>
      <c r="Q237" s="872"/>
    </row>
    <row r="238" spans="6:17" ht="12.75">
      <c r="F238" s="900"/>
      <c r="G238" s="898"/>
      <c r="J238" s="872"/>
      <c r="K238" s="872"/>
      <c r="L238" s="872"/>
      <c r="M238" s="872"/>
      <c r="N238" s="901"/>
      <c r="O238" s="901"/>
      <c r="P238" s="872"/>
      <c r="Q238" s="872"/>
    </row>
    <row r="239" spans="6:17" ht="12.75">
      <c r="F239" s="900"/>
      <c r="G239" s="898"/>
      <c r="J239" s="872"/>
      <c r="K239" s="872"/>
      <c r="L239" s="872"/>
      <c r="M239" s="872"/>
      <c r="N239" s="901"/>
      <c r="O239" s="901"/>
      <c r="P239" s="872"/>
      <c r="Q239" s="872"/>
    </row>
    <row r="240" spans="6:17" ht="12.75">
      <c r="F240" s="900"/>
      <c r="G240" s="898"/>
      <c r="J240" s="872"/>
      <c r="K240" s="872"/>
      <c r="L240" s="872"/>
      <c r="M240" s="872"/>
      <c r="N240" s="901"/>
      <c r="O240" s="901"/>
      <c r="P240" s="872"/>
      <c r="Q240" s="872"/>
    </row>
    <row r="241" spans="6:17" ht="12.75">
      <c r="F241" s="900"/>
      <c r="G241" s="898"/>
      <c r="J241" s="872"/>
      <c r="K241" s="872"/>
      <c r="L241" s="872"/>
      <c r="M241" s="872"/>
      <c r="N241" s="901"/>
      <c r="O241" s="901"/>
      <c r="P241" s="872"/>
      <c r="Q241" s="872"/>
    </row>
    <row r="242" spans="6:17" ht="12.75">
      <c r="F242" s="900"/>
      <c r="G242" s="898"/>
      <c r="J242" s="872"/>
      <c r="K242" s="872"/>
      <c r="L242" s="872"/>
      <c r="M242" s="872"/>
      <c r="N242" s="901"/>
      <c r="O242" s="901"/>
      <c r="P242" s="872"/>
      <c r="Q242" s="872"/>
    </row>
    <row r="243" spans="6:17" ht="12.75">
      <c r="F243" s="900"/>
      <c r="G243" s="898"/>
      <c r="J243" s="872"/>
      <c r="K243" s="872"/>
      <c r="L243" s="872"/>
      <c r="M243" s="872"/>
      <c r="N243" s="901"/>
      <c r="O243" s="901"/>
      <c r="P243" s="872"/>
      <c r="Q243" s="872"/>
    </row>
    <row r="244" spans="6:17" ht="12.75">
      <c r="F244" s="900"/>
      <c r="G244" s="898"/>
      <c r="J244" s="872"/>
      <c r="K244" s="872"/>
      <c r="L244" s="872"/>
      <c r="M244" s="872"/>
      <c r="N244" s="901"/>
      <c r="O244" s="901"/>
      <c r="P244" s="872"/>
      <c r="Q244" s="872"/>
    </row>
    <row r="245" spans="6:17" ht="12.75">
      <c r="F245" s="900"/>
      <c r="G245" s="898"/>
      <c r="J245" s="872"/>
      <c r="K245" s="872"/>
      <c r="L245" s="872"/>
      <c r="M245" s="872"/>
      <c r="N245" s="901"/>
      <c r="O245" s="901"/>
      <c r="P245" s="872"/>
      <c r="Q245" s="872"/>
    </row>
    <row r="246" spans="6:17" ht="12.75">
      <c r="F246" s="900"/>
      <c r="G246" s="898"/>
      <c r="J246" s="872"/>
      <c r="K246" s="872"/>
      <c r="L246" s="872"/>
      <c r="M246" s="872"/>
      <c r="N246" s="901"/>
      <c r="O246" s="901"/>
      <c r="P246" s="872"/>
      <c r="Q246" s="872"/>
    </row>
    <row r="247" spans="6:17" ht="12.75">
      <c r="F247" s="900"/>
      <c r="G247" s="898"/>
      <c r="J247" s="872"/>
      <c r="K247" s="872"/>
      <c r="L247" s="872"/>
      <c r="M247" s="872"/>
      <c r="N247" s="901"/>
      <c r="O247" s="901"/>
      <c r="P247" s="872"/>
      <c r="Q247" s="872"/>
    </row>
    <row r="248" spans="6:17" ht="12.75">
      <c r="F248" s="900"/>
      <c r="G248" s="898"/>
      <c r="J248" s="872"/>
      <c r="K248" s="872"/>
      <c r="L248" s="872"/>
      <c r="M248" s="872"/>
      <c r="N248" s="901"/>
      <c r="O248" s="901"/>
      <c r="P248" s="872"/>
      <c r="Q248" s="872"/>
    </row>
    <row r="249" spans="6:17" ht="12.75">
      <c r="F249" s="900"/>
      <c r="G249" s="898"/>
      <c r="J249" s="872"/>
      <c r="K249" s="872"/>
      <c r="L249" s="872"/>
      <c r="M249" s="872"/>
      <c r="N249" s="901"/>
      <c r="O249" s="901"/>
      <c r="P249" s="872"/>
      <c r="Q249" s="872"/>
    </row>
    <row r="250" spans="6:17" ht="12.75">
      <c r="F250" s="900"/>
      <c r="G250" s="898"/>
      <c r="J250" s="872"/>
      <c r="K250" s="872"/>
      <c r="L250" s="872"/>
      <c r="M250" s="872"/>
      <c r="N250" s="901"/>
      <c r="O250" s="901"/>
      <c r="P250" s="872"/>
      <c r="Q250" s="872"/>
    </row>
    <row r="251" spans="6:17" ht="12.75">
      <c r="F251" s="900"/>
      <c r="G251" s="898"/>
      <c r="J251" s="872"/>
      <c r="K251" s="872"/>
      <c r="L251" s="872"/>
      <c r="M251" s="872"/>
      <c r="N251" s="901"/>
      <c r="O251" s="901"/>
      <c r="P251" s="872"/>
      <c r="Q251" s="872"/>
    </row>
    <row r="252" spans="6:17" ht="12.75">
      <c r="F252" s="900"/>
      <c r="G252" s="898"/>
      <c r="J252" s="872"/>
      <c r="K252" s="872"/>
      <c r="L252" s="872"/>
      <c r="M252" s="872"/>
      <c r="N252" s="901"/>
      <c r="O252" s="901"/>
      <c r="P252" s="872"/>
      <c r="Q252" s="872"/>
    </row>
    <row r="253" spans="6:17" ht="12.75">
      <c r="F253" s="900"/>
      <c r="G253" s="898"/>
      <c r="J253" s="872"/>
      <c r="K253" s="872"/>
      <c r="L253" s="872"/>
      <c r="M253" s="872"/>
      <c r="N253" s="901"/>
      <c r="O253" s="901"/>
      <c r="P253" s="872"/>
      <c r="Q253" s="872"/>
    </row>
    <row r="254" spans="6:17" ht="12.75">
      <c r="F254" s="900"/>
      <c r="G254" s="898"/>
      <c r="J254" s="872"/>
      <c r="K254" s="872"/>
      <c r="L254" s="872"/>
      <c r="M254" s="872"/>
      <c r="N254" s="901"/>
      <c r="O254" s="901"/>
      <c r="P254" s="872"/>
      <c r="Q254" s="872"/>
    </row>
    <row r="255" spans="6:17" ht="12.75">
      <c r="F255" s="900"/>
      <c r="G255" s="898"/>
      <c r="J255" s="872"/>
      <c r="K255" s="872"/>
      <c r="L255" s="872"/>
      <c r="M255" s="872"/>
      <c r="N255" s="901"/>
      <c r="O255" s="901"/>
      <c r="P255" s="872"/>
      <c r="Q255" s="872"/>
    </row>
    <row r="256" spans="6:17" ht="12.75">
      <c r="F256" s="900"/>
      <c r="G256" s="898"/>
      <c r="J256" s="872"/>
      <c r="K256" s="872"/>
      <c r="L256" s="872"/>
      <c r="M256" s="872"/>
      <c r="N256" s="901"/>
      <c r="O256" s="901"/>
      <c r="P256" s="872"/>
      <c r="Q256" s="872"/>
    </row>
    <row r="257" spans="6:17" ht="12.75">
      <c r="F257" s="900"/>
      <c r="G257" s="898"/>
      <c r="J257" s="872"/>
      <c r="K257" s="872"/>
      <c r="L257" s="872"/>
      <c r="M257" s="872"/>
      <c r="N257" s="901"/>
      <c r="O257" s="901"/>
      <c r="P257" s="872"/>
      <c r="Q257" s="872"/>
    </row>
    <row r="258" spans="6:17" ht="12.75">
      <c r="F258" s="900"/>
      <c r="G258" s="898"/>
      <c r="J258" s="872"/>
      <c r="K258" s="872"/>
      <c r="L258" s="872"/>
      <c r="M258" s="872"/>
      <c r="N258" s="901"/>
      <c r="O258" s="901"/>
      <c r="P258" s="872"/>
      <c r="Q258" s="872"/>
    </row>
    <row r="259" spans="6:17" ht="12.75">
      <c r="F259" s="900"/>
      <c r="G259" s="898"/>
      <c r="J259" s="872"/>
      <c r="K259" s="872"/>
      <c r="L259" s="872"/>
      <c r="M259" s="872"/>
      <c r="N259" s="901"/>
      <c r="O259" s="901"/>
      <c r="P259" s="872"/>
      <c r="Q259" s="872"/>
    </row>
    <row r="260" spans="6:17" ht="12.75">
      <c r="F260" s="900"/>
      <c r="G260" s="898"/>
      <c r="J260" s="872"/>
      <c r="K260" s="872"/>
      <c r="L260" s="872"/>
      <c r="M260" s="872"/>
      <c r="N260" s="901"/>
      <c r="O260" s="901"/>
      <c r="P260" s="872"/>
      <c r="Q260" s="872"/>
    </row>
    <row r="261" spans="6:17" ht="12.75">
      <c r="F261" s="900"/>
      <c r="G261" s="898"/>
      <c r="J261" s="872"/>
      <c r="K261" s="872"/>
      <c r="L261" s="872"/>
      <c r="M261" s="872"/>
      <c r="N261" s="901"/>
      <c r="O261" s="901"/>
      <c r="P261" s="872"/>
      <c r="Q261" s="872"/>
    </row>
    <row r="262" spans="6:17" ht="12.75">
      <c r="F262" s="900"/>
      <c r="G262" s="898"/>
      <c r="J262" s="872"/>
      <c r="K262" s="872"/>
      <c r="L262" s="872"/>
      <c r="M262" s="872"/>
      <c r="N262" s="901"/>
      <c r="O262" s="901"/>
      <c r="P262" s="872"/>
      <c r="Q262" s="872"/>
    </row>
    <row r="263" spans="6:17" ht="12.75">
      <c r="F263" s="900"/>
      <c r="G263" s="898"/>
      <c r="J263" s="872"/>
      <c r="K263" s="872"/>
      <c r="L263" s="872"/>
      <c r="M263" s="872"/>
      <c r="N263" s="901"/>
      <c r="O263" s="901"/>
      <c r="P263" s="872"/>
      <c r="Q263" s="872"/>
    </row>
    <row r="264" spans="6:17" ht="12.75">
      <c r="F264" s="900"/>
      <c r="G264" s="898"/>
      <c r="J264" s="872"/>
      <c r="K264" s="872"/>
      <c r="L264" s="872"/>
      <c r="M264" s="872"/>
      <c r="N264" s="901"/>
      <c r="O264" s="901"/>
      <c r="P264" s="872"/>
      <c r="Q264" s="872"/>
    </row>
    <row r="265" spans="6:17" ht="12.75">
      <c r="F265" s="900"/>
      <c r="G265" s="898"/>
      <c r="J265" s="872"/>
      <c r="K265" s="872"/>
      <c r="L265" s="872"/>
      <c r="M265" s="872"/>
      <c r="N265" s="901"/>
      <c r="O265" s="901"/>
      <c r="P265" s="872"/>
      <c r="Q265" s="872"/>
    </row>
    <row r="266" spans="6:17" ht="12.75">
      <c r="F266" s="900"/>
      <c r="G266" s="898"/>
      <c r="J266" s="872"/>
      <c r="K266" s="872"/>
      <c r="L266" s="872"/>
      <c r="M266" s="872"/>
      <c r="N266" s="901"/>
      <c r="O266" s="901"/>
      <c r="P266" s="872"/>
      <c r="Q266" s="872"/>
    </row>
    <row r="267" spans="6:17" ht="12.75">
      <c r="F267" s="900"/>
      <c r="G267" s="898"/>
      <c r="J267" s="872"/>
      <c r="K267" s="872"/>
      <c r="L267" s="872"/>
      <c r="M267" s="872"/>
      <c r="N267" s="901"/>
      <c r="O267" s="901"/>
      <c r="P267" s="872"/>
      <c r="Q267" s="872"/>
    </row>
    <row r="268" spans="6:17" ht="12.75">
      <c r="F268" s="900"/>
      <c r="G268" s="898"/>
      <c r="J268" s="872"/>
      <c r="K268" s="872"/>
      <c r="L268" s="872"/>
      <c r="M268" s="872"/>
      <c r="N268" s="901"/>
      <c r="O268" s="901"/>
      <c r="P268" s="872"/>
      <c r="Q268" s="872"/>
    </row>
    <row r="269" spans="6:17" ht="12.75">
      <c r="F269" s="900"/>
      <c r="G269" s="898"/>
      <c r="J269" s="872"/>
      <c r="K269" s="872"/>
      <c r="L269" s="872"/>
      <c r="M269" s="872"/>
      <c r="N269" s="901"/>
      <c r="O269" s="901"/>
      <c r="P269" s="872"/>
      <c r="Q269" s="872"/>
    </row>
    <row r="270" spans="6:17" ht="12.75">
      <c r="F270" s="900"/>
      <c r="G270" s="898"/>
      <c r="J270" s="872"/>
      <c r="K270" s="872"/>
      <c r="L270" s="872"/>
      <c r="M270" s="872"/>
      <c r="N270" s="901"/>
      <c r="O270" s="901"/>
      <c r="P270" s="872"/>
      <c r="Q270" s="872"/>
    </row>
    <row r="271" spans="6:17" ht="12.75">
      <c r="F271" s="900"/>
      <c r="G271" s="898"/>
      <c r="J271" s="872"/>
      <c r="K271" s="872"/>
      <c r="L271" s="872"/>
      <c r="M271" s="872"/>
      <c r="N271" s="901"/>
      <c r="O271" s="901"/>
      <c r="P271" s="872"/>
      <c r="Q271" s="872"/>
    </row>
    <row r="272" spans="6:17" ht="12.75">
      <c r="F272" s="900"/>
      <c r="G272" s="898"/>
      <c r="J272" s="872"/>
      <c r="K272" s="872"/>
      <c r="L272" s="872"/>
      <c r="M272" s="872"/>
      <c r="N272" s="901"/>
      <c r="O272" s="901"/>
      <c r="P272" s="872"/>
      <c r="Q272" s="872"/>
    </row>
    <row r="273" spans="6:17" ht="12.75">
      <c r="F273" s="900"/>
      <c r="G273" s="898"/>
      <c r="J273" s="872"/>
      <c r="K273" s="872"/>
      <c r="L273" s="872"/>
      <c r="M273" s="872"/>
      <c r="N273" s="901"/>
      <c r="O273" s="901"/>
      <c r="P273" s="872"/>
      <c r="Q273" s="872"/>
    </row>
    <row r="274" spans="6:17" ht="12.75">
      <c r="F274" s="900"/>
      <c r="G274" s="898"/>
      <c r="J274" s="872"/>
      <c r="K274" s="872"/>
      <c r="L274" s="872"/>
      <c r="M274" s="872"/>
      <c r="N274" s="901"/>
      <c r="O274" s="901"/>
      <c r="P274" s="872"/>
      <c r="Q274" s="872"/>
    </row>
    <row r="275" spans="6:17" ht="12.75">
      <c r="F275" s="900"/>
      <c r="G275" s="898"/>
      <c r="J275" s="872"/>
      <c r="K275" s="872"/>
      <c r="L275" s="872"/>
      <c r="M275" s="872"/>
      <c r="N275" s="901"/>
      <c r="O275" s="901"/>
      <c r="P275" s="872"/>
      <c r="Q275" s="872"/>
    </row>
    <row r="276" spans="6:17" ht="12.75">
      <c r="F276" s="900"/>
      <c r="G276" s="898"/>
      <c r="J276" s="872"/>
      <c r="K276" s="872"/>
      <c r="L276" s="872"/>
      <c r="M276" s="872"/>
      <c r="N276" s="901"/>
      <c r="O276" s="901"/>
      <c r="P276" s="872"/>
      <c r="Q276" s="872"/>
    </row>
    <row r="277" spans="6:17" ht="12.75">
      <c r="F277" s="900"/>
      <c r="G277" s="898"/>
      <c r="J277" s="872"/>
      <c r="K277" s="872"/>
      <c r="L277" s="872"/>
      <c r="M277" s="872"/>
      <c r="N277" s="901"/>
      <c r="O277" s="901"/>
      <c r="P277" s="872"/>
      <c r="Q277" s="872"/>
    </row>
    <row r="278" spans="6:17" ht="12.75">
      <c r="F278" s="900"/>
      <c r="G278" s="898"/>
      <c r="J278" s="872"/>
      <c r="K278" s="872"/>
      <c r="L278" s="872"/>
      <c r="M278" s="872"/>
      <c r="N278" s="901"/>
      <c r="O278" s="901"/>
      <c r="P278" s="872"/>
      <c r="Q278" s="872"/>
    </row>
    <row r="279" spans="6:17" ht="12.75">
      <c r="F279" s="900"/>
      <c r="G279" s="898"/>
      <c r="J279" s="872"/>
      <c r="K279" s="872"/>
      <c r="L279" s="872"/>
      <c r="M279" s="872"/>
      <c r="N279" s="901"/>
      <c r="O279" s="901"/>
      <c r="P279" s="872"/>
      <c r="Q279" s="872"/>
    </row>
    <row r="280" spans="6:17" ht="12.75">
      <c r="F280" s="900"/>
      <c r="G280" s="898"/>
      <c r="J280" s="872"/>
      <c r="K280" s="872"/>
      <c r="L280" s="872"/>
      <c r="M280" s="872"/>
      <c r="N280" s="901"/>
      <c r="O280" s="901"/>
      <c r="P280" s="872"/>
      <c r="Q280" s="872"/>
    </row>
    <row r="281" spans="6:17" ht="12.75">
      <c r="F281" s="900"/>
      <c r="G281" s="898"/>
      <c r="J281" s="872"/>
      <c r="K281" s="872"/>
      <c r="L281" s="872"/>
      <c r="M281" s="872"/>
      <c r="N281" s="901"/>
      <c r="O281" s="901"/>
      <c r="P281" s="872"/>
      <c r="Q281" s="872"/>
    </row>
    <row r="282" spans="6:17" ht="12.75">
      <c r="F282" s="900"/>
      <c r="G282" s="898"/>
      <c r="J282" s="872"/>
      <c r="K282" s="872"/>
      <c r="L282" s="872"/>
      <c r="M282" s="872"/>
      <c r="N282" s="901"/>
      <c r="O282" s="901"/>
      <c r="P282" s="872"/>
      <c r="Q282" s="872"/>
    </row>
    <row r="283" spans="6:17" ht="12.75">
      <c r="F283" s="900"/>
      <c r="G283" s="898"/>
      <c r="J283" s="872"/>
      <c r="K283" s="872"/>
      <c r="L283" s="872"/>
      <c r="M283" s="872"/>
      <c r="N283" s="901"/>
      <c r="O283" s="901"/>
      <c r="P283" s="872"/>
      <c r="Q283" s="872"/>
    </row>
    <row r="284" spans="6:17" ht="12.75">
      <c r="F284" s="900"/>
      <c r="G284" s="898"/>
      <c r="J284" s="872"/>
      <c r="K284" s="872"/>
      <c r="L284" s="872"/>
      <c r="M284" s="872"/>
      <c r="N284" s="901"/>
      <c r="O284" s="901"/>
      <c r="P284" s="872"/>
      <c r="Q284" s="872"/>
    </row>
    <row r="285" spans="6:17" ht="12.75">
      <c r="F285" s="900"/>
      <c r="G285" s="898"/>
      <c r="J285" s="872"/>
      <c r="K285" s="872"/>
      <c r="L285" s="872"/>
      <c r="M285" s="872"/>
      <c r="N285" s="901"/>
      <c r="O285" s="901"/>
      <c r="P285" s="872"/>
      <c r="Q285" s="872"/>
    </row>
    <row r="286" spans="6:17" ht="12.75">
      <c r="F286" s="900"/>
      <c r="G286" s="898"/>
      <c r="J286" s="872"/>
      <c r="K286" s="872"/>
      <c r="L286" s="872"/>
      <c r="M286" s="872"/>
      <c r="N286" s="901"/>
      <c r="O286" s="901"/>
      <c r="P286" s="872"/>
      <c r="Q286" s="872"/>
    </row>
    <row r="287" spans="6:17" ht="12.75">
      <c r="F287" s="900"/>
      <c r="G287" s="898"/>
      <c r="J287" s="872"/>
      <c r="K287" s="872"/>
      <c r="L287" s="872"/>
      <c r="M287" s="872"/>
      <c r="N287" s="901"/>
      <c r="O287" s="901"/>
      <c r="P287" s="872"/>
      <c r="Q287" s="872"/>
    </row>
    <row r="288" spans="6:17" ht="12.75">
      <c r="F288" s="900"/>
      <c r="G288" s="898"/>
      <c r="J288" s="872"/>
      <c r="K288" s="872"/>
      <c r="L288" s="872"/>
      <c r="M288" s="872"/>
      <c r="N288" s="901"/>
      <c r="O288" s="901"/>
      <c r="P288" s="872"/>
      <c r="Q288" s="872"/>
    </row>
    <row r="289" spans="6:17" ht="12.75">
      <c r="F289" s="900"/>
      <c r="G289" s="898"/>
      <c r="J289" s="872"/>
      <c r="K289" s="872"/>
      <c r="L289" s="872"/>
      <c r="M289" s="872"/>
      <c r="N289" s="901"/>
      <c r="O289" s="901"/>
      <c r="P289" s="872"/>
      <c r="Q289" s="872"/>
    </row>
    <row r="290" spans="6:17" ht="12.75">
      <c r="F290" s="900"/>
      <c r="G290" s="898"/>
      <c r="J290" s="872"/>
      <c r="K290" s="872"/>
      <c r="L290" s="872"/>
      <c r="M290" s="872"/>
      <c r="N290" s="901"/>
      <c r="O290" s="901"/>
      <c r="P290" s="872"/>
      <c r="Q290" s="872"/>
    </row>
    <row r="291" spans="6:17" ht="12.75">
      <c r="F291" s="900"/>
      <c r="G291" s="898"/>
      <c r="J291" s="872"/>
      <c r="K291" s="872"/>
      <c r="L291" s="872"/>
      <c r="M291" s="872"/>
      <c r="N291" s="901"/>
      <c r="O291" s="901"/>
      <c r="P291" s="872"/>
      <c r="Q291" s="872"/>
    </row>
    <row r="292" spans="6:17" ht="12.75">
      <c r="F292" s="900"/>
      <c r="G292" s="898"/>
      <c r="J292" s="872"/>
      <c r="K292" s="872"/>
      <c r="L292" s="872"/>
      <c r="M292" s="872"/>
      <c r="N292" s="901"/>
      <c r="O292" s="901"/>
      <c r="P292" s="872"/>
      <c r="Q292" s="872"/>
    </row>
    <row r="293" spans="6:17" ht="12.75">
      <c r="F293" s="900"/>
      <c r="G293" s="898"/>
      <c r="J293" s="872"/>
      <c r="K293" s="872"/>
      <c r="L293" s="872"/>
      <c r="M293" s="872"/>
      <c r="N293" s="901"/>
      <c r="O293" s="901"/>
      <c r="P293" s="872"/>
      <c r="Q293" s="872"/>
    </row>
    <row r="294" spans="6:17" ht="12.75">
      <c r="F294" s="900"/>
      <c r="G294" s="898"/>
      <c r="J294" s="872"/>
      <c r="K294" s="872"/>
      <c r="L294" s="872"/>
      <c r="M294" s="872"/>
      <c r="N294" s="901"/>
      <c r="O294" s="901"/>
      <c r="P294" s="872"/>
      <c r="Q294" s="872"/>
    </row>
    <row r="295" spans="6:17" ht="12.75">
      <c r="F295" s="900"/>
      <c r="G295" s="898"/>
      <c r="J295" s="872"/>
      <c r="K295" s="872"/>
      <c r="L295" s="872"/>
      <c r="M295" s="872"/>
      <c r="N295" s="901"/>
      <c r="O295" s="901"/>
      <c r="P295" s="872"/>
      <c r="Q295" s="872"/>
    </row>
    <row r="296" spans="6:17" ht="12.75">
      <c r="F296" s="900"/>
      <c r="G296" s="898"/>
      <c r="J296" s="872"/>
      <c r="K296" s="872"/>
      <c r="L296" s="872"/>
      <c r="M296" s="872"/>
      <c r="N296" s="901"/>
      <c r="O296" s="901"/>
      <c r="P296" s="872"/>
      <c r="Q296" s="872"/>
    </row>
    <row r="297" spans="6:17" ht="12.75">
      <c r="F297" s="900"/>
      <c r="G297" s="898"/>
      <c r="J297" s="872"/>
      <c r="K297" s="872"/>
      <c r="L297" s="872"/>
      <c r="M297" s="872"/>
      <c r="N297" s="901"/>
      <c r="O297" s="901"/>
      <c r="P297" s="872"/>
      <c r="Q297" s="872"/>
    </row>
    <row r="298" spans="6:17" ht="12.75">
      <c r="F298" s="900"/>
      <c r="G298" s="898"/>
      <c r="J298" s="872"/>
      <c r="K298" s="872"/>
      <c r="L298" s="872"/>
      <c r="M298" s="872"/>
      <c r="N298" s="901"/>
      <c r="O298" s="901"/>
      <c r="P298" s="872"/>
      <c r="Q298" s="872"/>
    </row>
    <row r="299" spans="6:17" ht="12.75">
      <c r="F299" s="900"/>
      <c r="G299" s="898"/>
      <c r="J299" s="872"/>
      <c r="K299" s="872"/>
      <c r="L299" s="872"/>
      <c r="M299" s="872"/>
      <c r="N299" s="901"/>
      <c r="O299" s="901"/>
      <c r="P299" s="872"/>
      <c r="Q299" s="872"/>
    </row>
    <row r="300" spans="6:17" ht="12.75">
      <c r="F300" s="900"/>
      <c r="G300" s="898"/>
      <c r="J300" s="872"/>
      <c r="K300" s="872"/>
      <c r="L300" s="872"/>
      <c r="M300" s="872"/>
      <c r="N300" s="901"/>
      <c r="O300" s="901"/>
      <c r="P300" s="872"/>
      <c r="Q300" s="872"/>
    </row>
    <row r="301" spans="6:17" ht="12.75">
      <c r="F301" s="900"/>
      <c r="G301" s="898"/>
      <c r="J301" s="872"/>
      <c r="K301" s="872"/>
      <c r="L301" s="872"/>
      <c r="M301" s="872"/>
      <c r="N301" s="901"/>
      <c r="O301" s="901"/>
      <c r="P301" s="872"/>
      <c r="Q301" s="872"/>
    </row>
    <row r="302" spans="6:17" ht="12.75">
      <c r="F302" s="900"/>
      <c r="G302" s="898"/>
      <c r="J302" s="872"/>
      <c r="K302" s="872"/>
      <c r="L302" s="872"/>
      <c r="M302" s="872"/>
      <c r="N302" s="901"/>
      <c r="O302" s="901"/>
      <c r="P302" s="872"/>
      <c r="Q302" s="872"/>
    </row>
    <row r="303" spans="6:17" ht="12.75">
      <c r="F303" s="900"/>
      <c r="G303" s="898"/>
      <c r="J303" s="872"/>
      <c r="K303" s="872"/>
      <c r="L303" s="872"/>
      <c r="M303" s="872"/>
      <c r="N303" s="901"/>
      <c r="O303" s="901"/>
      <c r="P303" s="872"/>
      <c r="Q303" s="872"/>
    </row>
    <row r="304" spans="6:17" ht="12.75">
      <c r="F304" s="900"/>
      <c r="G304" s="898"/>
      <c r="J304" s="872"/>
      <c r="K304" s="872"/>
      <c r="L304" s="872"/>
      <c r="M304" s="872"/>
      <c r="N304" s="901"/>
      <c r="O304" s="901"/>
      <c r="P304" s="872"/>
      <c r="Q304" s="872"/>
    </row>
    <row r="305" spans="6:17" ht="12.75">
      <c r="F305" s="900"/>
      <c r="G305" s="898"/>
      <c r="J305" s="872"/>
      <c r="K305" s="872"/>
      <c r="L305" s="872"/>
      <c r="M305" s="872"/>
      <c r="N305" s="901"/>
      <c r="O305" s="901"/>
      <c r="P305" s="872"/>
      <c r="Q305" s="872"/>
    </row>
    <row r="306" spans="6:17" ht="12.75">
      <c r="F306" s="900"/>
      <c r="G306" s="898"/>
      <c r="J306" s="872"/>
      <c r="K306" s="872"/>
      <c r="L306" s="872"/>
      <c r="M306" s="872"/>
      <c r="N306" s="901"/>
      <c r="O306" s="901"/>
      <c r="P306" s="872"/>
      <c r="Q306" s="872"/>
    </row>
    <row r="307" spans="6:17" ht="12.75">
      <c r="F307" s="900"/>
      <c r="G307" s="898"/>
      <c r="J307" s="872"/>
      <c r="K307" s="872"/>
      <c r="L307" s="872"/>
      <c r="M307" s="872"/>
      <c r="N307" s="901"/>
      <c r="O307" s="901"/>
      <c r="P307" s="872"/>
      <c r="Q307" s="872"/>
    </row>
    <row r="308" spans="6:7" ht="12.75">
      <c r="F308" s="900"/>
      <c r="G308" s="898"/>
    </row>
    <row r="309" spans="6:7" ht="12.75">
      <c r="F309" s="900"/>
      <c r="G309" s="898"/>
    </row>
    <row r="310" spans="6:7" ht="12.75">
      <c r="F310" s="900"/>
      <c r="G310" s="898"/>
    </row>
    <row r="311" spans="6:7" ht="12.75">
      <c r="F311" s="900"/>
      <c r="G311" s="898"/>
    </row>
    <row r="312" spans="6:7" ht="12.75">
      <c r="F312" s="900"/>
      <c r="G312" s="898"/>
    </row>
    <row r="313" spans="6:7" ht="12.75">
      <c r="F313" s="900"/>
      <c r="G313" s="898"/>
    </row>
    <row r="314" spans="6:7" ht="12.75">
      <c r="F314" s="900"/>
      <c r="G314" s="898"/>
    </row>
    <row r="315" spans="6:7" ht="12.75">
      <c r="F315" s="900"/>
      <c r="G315" s="898"/>
    </row>
    <row r="316" spans="6:7" ht="12.75">
      <c r="F316" s="900"/>
      <c r="G316" s="898"/>
    </row>
    <row r="317" spans="6:7" ht="12.75">
      <c r="F317" s="900"/>
      <c r="G317" s="898"/>
    </row>
    <row r="318" spans="6:7" ht="12.75">
      <c r="F318" s="900"/>
      <c r="G318" s="898"/>
    </row>
    <row r="319" spans="6:7" ht="12.75">
      <c r="F319" s="900"/>
      <c r="G319" s="898"/>
    </row>
    <row r="320" spans="6:7" ht="12.75">
      <c r="F320" s="900"/>
      <c r="G320" s="898"/>
    </row>
    <row r="321" spans="6:7" ht="12.75">
      <c r="F321" s="900"/>
      <c r="G321" s="898"/>
    </row>
    <row r="322" spans="6:7" ht="12.75">
      <c r="F322" s="900"/>
      <c r="G322" s="898"/>
    </row>
    <row r="323" spans="6:7" ht="12.75">
      <c r="F323" s="900"/>
      <c r="G323" s="898"/>
    </row>
    <row r="324" spans="6:7" ht="12.75">
      <c r="F324" s="900"/>
      <c r="G324" s="898"/>
    </row>
    <row r="325" spans="6:7" ht="12.75">
      <c r="F325" s="900"/>
      <c r="G325" s="898"/>
    </row>
    <row r="326" spans="6:7" ht="12.75">
      <c r="F326" s="900"/>
      <c r="G326" s="898"/>
    </row>
    <row r="327" spans="6:7" ht="12.75">
      <c r="F327" s="900"/>
      <c r="G327" s="898"/>
    </row>
    <row r="328" spans="6:7" ht="12.75">
      <c r="F328" s="900"/>
      <c r="G328" s="898"/>
    </row>
    <row r="329" spans="6:7" ht="12.75">
      <c r="F329" s="900"/>
      <c r="G329" s="898"/>
    </row>
    <row r="330" spans="6:7" ht="12.75">
      <c r="F330" s="900"/>
      <c r="G330" s="898"/>
    </row>
    <row r="331" spans="6:7" ht="12.75">
      <c r="F331" s="900"/>
      <c r="G331" s="898"/>
    </row>
    <row r="332" spans="6:7" ht="12.75">
      <c r="F332" s="900"/>
      <c r="G332" s="898"/>
    </row>
    <row r="333" spans="6:7" ht="12.75">
      <c r="F333" s="900"/>
      <c r="G333" s="898"/>
    </row>
    <row r="334" spans="6:7" ht="12.75">
      <c r="F334" s="900"/>
      <c r="G334" s="898"/>
    </row>
    <row r="335" spans="6:7" ht="12.75">
      <c r="F335" s="900"/>
      <c r="G335" s="898"/>
    </row>
    <row r="336" spans="6:7" ht="12.75">
      <c r="F336" s="900"/>
      <c r="G336" s="898"/>
    </row>
    <row r="337" spans="6:7" ht="12.75">
      <c r="F337" s="900"/>
      <c r="G337" s="898"/>
    </row>
    <row r="338" spans="6:7" ht="12.75">
      <c r="F338" s="900"/>
      <c r="G338" s="898"/>
    </row>
    <row r="339" spans="6:7" ht="12.75">
      <c r="F339" s="900"/>
      <c r="G339" s="898"/>
    </row>
    <row r="340" spans="6:7" ht="12.75">
      <c r="F340" s="900"/>
      <c r="G340" s="898"/>
    </row>
    <row r="341" spans="6:7" ht="12.75">
      <c r="F341" s="900"/>
      <c r="G341" s="898"/>
    </row>
    <row r="342" spans="6:7" ht="12.75">
      <c r="F342" s="900"/>
      <c r="G342" s="898"/>
    </row>
    <row r="343" spans="6:7" ht="12.75">
      <c r="F343" s="900"/>
      <c r="G343" s="898"/>
    </row>
    <row r="344" spans="6:7" ht="12.75">
      <c r="F344" s="900"/>
      <c r="G344" s="898"/>
    </row>
    <row r="345" spans="6:7" ht="12.75">
      <c r="F345" s="900"/>
      <c r="G345" s="898"/>
    </row>
    <row r="346" spans="6:7" ht="12.75">
      <c r="F346" s="900"/>
      <c r="G346" s="898"/>
    </row>
    <row r="347" spans="6:7" ht="12.75">
      <c r="F347" s="900"/>
      <c r="G347" s="898"/>
    </row>
    <row r="348" spans="6:7" ht="12.75">
      <c r="F348" s="900"/>
      <c r="G348" s="898"/>
    </row>
    <row r="349" spans="6:7" ht="12.75">
      <c r="F349" s="900"/>
      <c r="G349" s="898"/>
    </row>
    <row r="350" spans="6:7" ht="12.75">
      <c r="F350" s="900"/>
      <c r="G350" s="898"/>
    </row>
    <row r="351" spans="6:7" ht="12.75">
      <c r="F351" s="900"/>
      <c r="G351" s="898"/>
    </row>
    <row r="352" spans="6:7" ht="12.75">
      <c r="F352" s="900"/>
      <c r="G352" s="898"/>
    </row>
    <row r="353" spans="6:7" ht="12.75">
      <c r="F353" s="900"/>
      <c r="G353" s="898"/>
    </row>
    <row r="354" spans="6:7" ht="12.75">
      <c r="F354" s="900"/>
      <c r="G354" s="898"/>
    </row>
    <row r="355" spans="6:7" ht="12.75">
      <c r="F355" s="900"/>
      <c r="G355" s="898"/>
    </row>
    <row r="356" spans="6:7" ht="12.75">
      <c r="F356" s="900"/>
      <c r="G356" s="898"/>
    </row>
    <row r="357" spans="6:7" ht="12.75">
      <c r="F357" s="900"/>
      <c r="G357" s="898"/>
    </row>
    <row r="358" spans="6:7" ht="12.75">
      <c r="F358" s="900"/>
      <c r="G358" s="898"/>
    </row>
    <row r="359" spans="6:7" ht="12.75">
      <c r="F359" s="900"/>
      <c r="G359" s="898"/>
    </row>
    <row r="360" spans="6:7" ht="12.75">
      <c r="F360" s="900"/>
      <c r="G360" s="898"/>
    </row>
    <row r="361" spans="6:7" ht="12.75">
      <c r="F361" s="900"/>
      <c r="G361" s="898"/>
    </row>
    <row r="362" spans="6:7" ht="12.75">
      <c r="F362" s="900"/>
      <c r="G362" s="898"/>
    </row>
    <row r="363" spans="6:7" ht="12.75">
      <c r="F363" s="900"/>
      <c r="G363" s="898"/>
    </row>
    <row r="364" spans="6:7" ht="12.75">
      <c r="F364" s="900"/>
      <c r="G364" s="898"/>
    </row>
    <row r="365" spans="6:7" ht="12.75">
      <c r="F365" s="900"/>
      <c r="G365" s="898"/>
    </row>
    <row r="366" spans="6:7" ht="12.75">
      <c r="F366" s="900"/>
      <c r="G366" s="898"/>
    </row>
    <row r="367" spans="6:7" ht="12.75">
      <c r="F367" s="900"/>
      <c r="G367" s="898"/>
    </row>
    <row r="368" spans="6:7" ht="12.75">
      <c r="F368" s="900"/>
      <c r="G368" s="898"/>
    </row>
    <row r="369" spans="6:7" ht="12.75">
      <c r="F369" s="900"/>
      <c r="G369" s="898"/>
    </row>
    <row r="370" spans="6:7" ht="12.75">
      <c r="F370" s="900"/>
      <c r="G370" s="898"/>
    </row>
    <row r="371" spans="6:7" ht="12.75">
      <c r="F371" s="900"/>
      <c r="G371" s="898"/>
    </row>
    <row r="372" spans="6:7" ht="12.75">
      <c r="F372" s="900"/>
      <c r="G372" s="898"/>
    </row>
    <row r="373" spans="6:7" ht="12.75">
      <c r="F373" s="900"/>
      <c r="G373" s="898"/>
    </row>
    <row r="374" spans="6:7" ht="12.75">
      <c r="F374" s="900"/>
      <c r="G374" s="898"/>
    </row>
    <row r="375" spans="6:7" ht="12.75">
      <c r="F375" s="900"/>
      <c r="G375" s="898"/>
    </row>
    <row r="376" spans="6:7" ht="12.75">
      <c r="F376" s="900"/>
      <c r="G376" s="898"/>
    </row>
    <row r="377" spans="6:7" ht="12.75">
      <c r="F377" s="900"/>
      <c r="G377" s="898"/>
    </row>
    <row r="378" spans="6:7" ht="12.75">
      <c r="F378" s="900"/>
      <c r="G378" s="898"/>
    </row>
    <row r="379" spans="6:7" ht="12.75">
      <c r="F379" s="900"/>
      <c r="G379" s="898"/>
    </row>
    <row r="380" spans="6:7" ht="12.75">
      <c r="F380" s="900"/>
      <c r="G380" s="898"/>
    </row>
    <row r="381" spans="6:7" ht="12.75">
      <c r="F381" s="900"/>
      <c r="G381" s="898"/>
    </row>
    <row r="382" spans="6:7" ht="12.75">
      <c r="F382" s="900"/>
      <c r="G382" s="898"/>
    </row>
    <row r="383" spans="6:7" ht="12.75">
      <c r="F383" s="900"/>
      <c r="G383" s="898"/>
    </row>
    <row r="384" spans="6:7" ht="12.75">
      <c r="F384" s="900"/>
      <c r="G384" s="898"/>
    </row>
    <row r="385" spans="6:7" ht="12.75">
      <c r="F385" s="900"/>
      <c r="G385" s="898"/>
    </row>
    <row r="386" spans="6:7" ht="12.75">
      <c r="F386" s="900"/>
      <c r="G386" s="898"/>
    </row>
    <row r="387" spans="6:7" ht="12.75">
      <c r="F387" s="900"/>
      <c r="G387" s="898"/>
    </row>
    <row r="388" spans="6:7" ht="12.75">
      <c r="F388" s="900"/>
      <c r="G388" s="898"/>
    </row>
    <row r="389" spans="6:7" ht="12.75">
      <c r="F389" s="900"/>
      <c r="G389" s="898"/>
    </row>
    <row r="390" spans="6:7" ht="12.75">
      <c r="F390" s="900"/>
      <c r="G390" s="898"/>
    </row>
    <row r="391" spans="6:7" ht="12.75">
      <c r="F391" s="900"/>
      <c r="G391" s="898"/>
    </row>
    <row r="392" spans="6:7" ht="12.75">
      <c r="F392" s="900"/>
      <c r="G392" s="898"/>
    </row>
    <row r="393" spans="6:7" ht="12.75">
      <c r="F393" s="900"/>
      <c r="G393" s="898"/>
    </row>
    <row r="394" spans="6:7" ht="12.75">
      <c r="F394" s="900"/>
      <c r="G394" s="898"/>
    </row>
    <row r="395" spans="6:7" ht="12.75">
      <c r="F395" s="900"/>
      <c r="G395" s="898"/>
    </row>
    <row r="396" spans="6:7" ht="12.75">
      <c r="F396" s="900"/>
      <c r="G396" s="898"/>
    </row>
    <row r="397" spans="6:7" ht="12.75">
      <c r="F397" s="900"/>
      <c r="G397" s="898"/>
    </row>
    <row r="398" spans="6:7" ht="12.75">
      <c r="F398" s="900"/>
      <c r="G398" s="898"/>
    </row>
    <row r="399" spans="6:7" ht="12.75">
      <c r="F399" s="900"/>
      <c r="G399" s="898"/>
    </row>
    <row r="400" spans="6:7" ht="12.75">
      <c r="F400" s="900"/>
      <c r="G400" s="898"/>
    </row>
    <row r="401" spans="6:7" ht="12.75">
      <c r="F401" s="900"/>
      <c r="G401" s="898"/>
    </row>
    <row r="402" spans="6:7" ht="12.75">
      <c r="F402" s="900"/>
      <c r="G402" s="898"/>
    </row>
    <row r="403" spans="6:7" ht="12.75">
      <c r="F403" s="900"/>
      <c r="G403" s="898"/>
    </row>
    <row r="404" spans="6:7" ht="12.75">
      <c r="F404" s="900"/>
      <c r="G404" s="898"/>
    </row>
    <row r="405" spans="6:7" ht="12.75">
      <c r="F405" s="900"/>
      <c r="G405" s="898"/>
    </row>
    <row r="406" spans="6:7" ht="12.75">
      <c r="F406" s="900"/>
      <c r="G406" s="898"/>
    </row>
    <row r="407" spans="6:7" ht="12.75">
      <c r="F407" s="900"/>
      <c r="G407" s="898"/>
    </row>
    <row r="408" spans="6:7" ht="12.75">
      <c r="F408" s="900"/>
      <c r="G408" s="898"/>
    </row>
    <row r="409" spans="6:7" ht="12.75">
      <c r="F409" s="900"/>
      <c r="G409" s="898"/>
    </row>
    <row r="410" spans="6:7" ht="12.75">
      <c r="F410" s="900"/>
      <c r="G410" s="898"/>
    </row>
    <row r="411" spans="6:7" ht="12.75">
      <c r="F411" s="900"/>
      <c r="G411" s="898"/>
    </row>
    <row r="412" spans="6:7" ht="12.75">
      <c r="F412" s="900"/>
      <c r="G412" s="898"/>
    </row>
    <row r="413" spans="6:7" ht="12.75">
      <c r="F413" s="900"/>
      <c r="G413" s="898"/>
    </row>
    <row r="414" spans="6:7" ht="12.75">
      <c r="F414" s="900"/>
      <c r="G414" s="898"/>
    </row>
    <row r="415" spans="6:7" ht="12.75">
      <c r="F415" s="900"/>
      <c r="G415" s="898"/>
    </row>
    <row r="416" spans="6:7" ht="12.75">
      <c r="F416" s="900"/>
      <c r="G416" s="898"/>
    </row>
    <row r="417" spans="6:7" ht="12.75">
      <c r="F417" s="900"/>
      <c r="G417" s="898"/>
    </row>
    <row r="418" spans="6:7" ht="12.75">
      <c r="F418" s="900"/>
      <c r="G418" s="898"/>
    </row>
    <row r="419" spans="6:7" ht="12.75">
      <c r="F419" s="900"/>
      <c r="G419" s="898"/>
    </row>
    <row r="420" spans="6:7" ht="12.75">
      <c r="F420" s="900"/>
      <c r="G420" s="898"/>
    </row>
    <row r="421" spans="6:7" ht="12.75">
      <c r="F421" s="900"/>
      <c r="G421" s="898"/>
    </row>
    <row r="422" spans="6:7" ht="12.75">
      <c r="F422" s="900"/>
      <c r="G422" s="898"/>
    </row>
    <row r="423" spans="6:7" ht="12.75">
      <c r="F423" s="900"/>
      <c r="G423" s="898"/>
    </row>
    <row r="424" spans="6:7" ht="12.75">
      <c r="F424" s="900"/>
      <c r="G424" s="898"/>
    </row>
    <row r="425" spans="6:7" ht="12.75">
      <c r="F425" s="900"/>
      <c r="G425" s="898"/>
    </row>
    <row r="426" spans="6:7" ht="12.75">
      <c r="F426" s="900"/>
      <c r="G426" s="898"/>
    </row>
    <row r="427" spans="6:7" ht="12.75">
      <c r="F427" s="900"/>
      <c r="G427" s="898"/>
    </row>
    <row r="428" spans="6:7" ht="12.75">
      <c r="F428" s="900"/>
      <c r="G428" s="898"/>
    </row>
    <row r="429" spans="6:7" ht="12.75">
      <c r="F429" s="900"/>
      <c r="G429" s="898"/>
    </row>
    <row r="430" spans="6:7" ht="12.75">
      <c r="F430" s="900"/>
      <c r="G430" s="898"/>
    </row>
    <row r="431" spans="6:7" ht="12.75">
      <c r="F431" s="900"/>
      <c r="G431" s="898"/>
    </row>
    <row r="432" spans="6:7" ht="12.75">
      <c r="F432" s="900"/>
      <c r="G432" s="898"/>
    </row>
    <row r="433" spans="6:7" ht="12.75">
      <c r="F433" s="900"/>
      <c r="G433" s="898"/>
    </row>
    <row r="434" spans="6:7" ht="12.75">
      <c r="F434" s="900"/>
      <c r="G434" s="898"/>
    </row>
    <row r="435" spans="6:7" ht="12.75">
      <c r="F435" s="900"/>
      <c r="G435" s="898"/>
    </row>
    <row r="436" spans="6:7" ht="12.75">
      <c r="F436" s="900"/>
      <c r="G436" s="898"/>
    </row>
    <row r="437" spans="6:7" ht="12.75">
      <c r="F437" s="900"/>
      <c r="G437" s="898"/>
    </row>
    <row r="438" spans="6:7" ht="12.75">
      <c r="F438" s="900"/>
      <c r="G438" s="898"/>
    </row>
    <row r="439" spans="6:7" ht="12.75">
      <c r="F439" s="900"/>
      <c r="G439" s="898"/>
    </row>
    <row r="440" spans="6:7" ht="12.75">
      <c r="F440" s="900"/>
      <c r="G440" s="898"/>
    </row>
    <row r="441" spans="6:7" ht="12.75">
      <c r="F441" s="900"/>
      <c r="G441" s="898"/>
    </row>
    <row r="442" spans="6:7" ht="12.75">
      <c r="F442" s="900"/>
      <c r="G442" s="898"/>
    </row>
    <row r="443" spans="6:7" ht="12.75">
      <c r="F443" s="900"/>
      <c r="G443" s="898"/>
    </row>
    <row r="444" spans="6:7" ht="12.75">
      <c r="F444" s="900"/>
      <c r="G444" s="898"/>
    </row>
    <row r="445" spans="6:7" ht="12.75">
      <c r="F445" s="900"/>
      <c r="G445" s="898"/>
    </row>
    <row r="446" spans="6:7" ht="12.75">
      <c r="F446" s="900"/>
      <c r="G446" s="898"/>
    </row>
    <row r="447" spans="6:7" ht="12.75">
      <c r="F447" s="900"/>
      <c r="G447" s="898"/>
    </row>
    <row r="448" spans="6:7" ht="12.75">
      <c r="F448" s="900"/>
      <c r="G448" s="898"/>
    </row>
    <row r="449" spans="6:7" ht="12.75">
      <c r="F449" s="900"/>
      <c r="G449" s="898"/>
    </row>
    <row r="450" spans="6:7" ht="12.75">
      <c r="F450" s="900"/>
      <c r="G450" s="898"/>
    </row>
    <row r="451" spans="6:7" ht="12.75">
      <c r="F451" s="900"/>
      <c r="G451" s="898"/>
    </row>
    <row r="452" spans="6:7" ht="12.75">
      <c r="F452" s="900"/>
      <c r="G452" s="898"/>
    </row>
    <row r="453" spans="6:7" ht="12.75">
      <c r="F453" s="900"/>
      <c r="G453" s="898"/>
    </row>
    <row r="454" spans="6:7" ht="12.75">
      <c r="F454" s="900"/>
      <c r="G454" s="898"/>
    </row>
    <row r="455" spans="6:7" ht="12.75">
      <c r="F455" s="900"/>
      <c r="G455" s="898"/>
    </row>
    <row r="456" spans="6:7" ht="12.75">
      <c r="F456" s="900"/>
      <c r="G456" s="898"/>
    </row>
    <row r="457" spans="6:7" ht="12.75">
      <c r="F457" s="900"/>
      <c r="G457" s="898"/>
    </row>
    <row r="458" spans="6:7" ht="12.75">
      <c r="F458" s="900"/>
      <c r="G458" s="898"/>
    </row>
    <row r="459" spans="6:7" ht="12.75">
      <c r="F459" s="900"/>
      <c r="G459" s="898"/>
    </row>
    <row r="460" spans="6:7" ht="12.75">
      <c r="F460" s="900"/>
      <c r="G460" s="898"/>
    </row>
    <row r="461" spans="6:7" ht="12.75">
      <c r="F461" s="900"/>
      <c r="G461" s="898"/>
    </row>
    <row r="462" spans="6:7" ht="12.75">
      <c r="F462" s="900"/>
      <c r="G462" s="898"/>
    </row>
    <row r="463" spans="6:7" ht="12.75">
      <c r="F463" s="900"/>
      <c r="G463" s="898"/>
    </row>
    <row r="464" spans="6:7" ht="12.75">
      <c r="F464" s="900"/>
      <c r="G464" s="898"/>
    </row>
    <row r="465" spans="6:7" ht="12.75">
      <c r="F465" s="900"/>
      <c r="G465" s="898"/>
    </row>
    <row r="466" spans="6:7" ht="12.75">
      <c r="F466" s="900"/>
      <c r="G466" s="898"/>
    </row>
    <row r="467" spans="6:7" ht="12.75">
      <c r="F467" s="900"/>
      <c r="G467" s="898"/>
    </row>
    <row r="468" spans="6:7" ht="12.75">
      <c r="F468" s="900"/>
      <c r="G468" s="898"/>
    </row>
    <row r="469" spans="6:7" ht="12.75">
      <c r="F469" s="900"/>
      <c r="G469" s="898"/>
    </row>
    <row r="470" spans="6:7" ht="12.75">
      <c r="F470" s="900"/>
      <c r="G470" s="898"/>
    </row>
    <row r="471" spans="6:7" ht="12.75">
      <c r="F471" s="900"/>
      <c r="G471" s="898"/>
    </row>
    <row r="472" spans="6:7" ht="12.75">
      <c r="F472" s="900"/>
      <c r="G472" s="898"/>
    </row>
    <row r="473" spans="6:7" ht="12.75">
      <c r="F473" s="900"/>
      <c r="G473" s="898"/>
    </row>
    <row r="474" spans="6:7" ht="12.75">
      <c r="F474" s="900"/>
      <c r="G474" s="898"/>
    </row>
    <row r="475" spans="6:7" ht="12.75">
      <c r="F475" s="900"/>
      <c r="G475" s="898"/>
    </row>
    <row r="476" spans="6:7" ht="12.75">
      <c r="F476" s="900"/>
      <c r="G476" s="898"/>
    </row>
    <row r="477" spans="6:7" ht="12.75">
      <c r="F477" s="900"/>
      <c r="G477" s="898"/>
    </row>
    <row r="478" spans="6:7" ht="12.75">
      <c r="F478" s="900"/>
      <c r="G478" s="898"/>
    </row>
    <row r="479" spans="6:7" ht="12.75">
      <c r="F479" s="900"/>
      <c r="G479" s="898"/>
    </row>
    <row r="480" spans="6:7" ht="12.75">
      <c r="F480" s="900"/>
      <c r="G480" s="898"/>
    </row>
    <row r="481" spans="6:7" ht="12.75">
      <c r="F481" s="900"/>
      <c r="G481" s="898"/>
    </row>
    <row r="482" spans="6:7" ht="12.75">
      <c r="F482" s="900"/>
      <c r="G482" s="898"/>
    </row>
    <row r="483" spans="6:7" ht="12.75">
      <c r="F483" s="900"/>
      <c r="G483" s="898"/>
    </row>
    <row r="484" spans="6:7" ht="12.75">
      <c r="F484" s="900"/>
      <c r="G484" s="898"/>
    </row>
    <row r="485" spans="6:7" ht="12.75">
      <c r="F485" s="900"/>
      <c r="G485" s="898"/>
    </row>
    <row r="486" spans="6:7" ht="12.75">
      <c r="F486" s="900"/>
      <c r="G486" s="898"/>
    </row>
    <row r="487" spans="6:7" ht="12.75">
      <c r="F487" s="900"/>
      <c r="G487" s="898"/>
    </row>
    <row r="488" spans="6:7" ht="12.75">
      <c r="F488" s="900"/>
      <c r="G488" s="898"/>
    </row>
    <row r="489" spans="6:7" ht="12.75">
      <c r="F489" s="900"/>
      <c r="G489" s="898"/>
    </row>
    <row r="490" spans="6:7" ht="12.75">
      <c r="F490" s="900"/>
      <c r="G490" s="898"/>
    </row>
    <row r="491" spans="6:7" ht="12.75">
      <c r="F491" s="900"/>
      <c r="G491" s="898"/>
    </row>
    <row r="492" spans="6:7" ht="12.75">
      <c r="F492" s="900"/>
      <c r="G492" s="898"/>
    </row>
    <row r="493" spans="6:7" ht="12.75">
      <c r="F493" s="900"/>
      <c r="G493" s="898"/>
    </row>
    <row r="494" spans="6:7" ht="12.75">
      <c r="F494" s="900"/>
      <c r="G494" s="898"/>
    </row>
    <row r="495" spans="6:7" ht="12.75">
      <c r="F495" s="900"/>
      <c r="G495" s="898"/>
    </row>
    <row r="496" spans="6:7" ht="12.75">
      <c r="F496" s="900"/>
      <c r="G496" s="898"/>
    </row>
    <row r="497" spans="6:7" ht="12.75">
      <c r="F497" s="900"/>
      <c r="G497" s="898"/>
    </row>
    <row r="498" spans="6:7" ht="12.75">
      <c r="F498" s="900"/>
      <c r="G498" s="898"/>
    </row>
    <row r="499" spans="6:7" ht="12.75">
      <c r="F499" s="900"/>
      <c r="G499" s="898"/>
    </row>
    <row r="500" spans="6:7" ht="12.75">
      <c r="F500" s="900"/>
      <c r="G500" s="898"/>
    </row>
    <row r="501" spans="6:7" ht="12.75">
      <c r="F501" s="900"/>
      <c r="G501" s="898"/>
    </row>
    <row r="502" spans="6:7" ht="12.75">
      <c r="F502" s="900"/>
      <c r="G502" s="898"/>
    </row>
    <row r="503" spans="6:7" ht="12.75">
      <c r="F503" s="900"/>
      <c r="G503" s="898"/>
    </row>
    <row r="504" spans="6:7" ht="12.75">
      <c r="F504" s="900"/>
      <c r="G504" s="898"/>
    </row>
    <row r="505" spans="6:7" ht="12.75">
      <c r="F505" s="900"/>
      <c r="G505" s="898"/>
    </row>
    <row r="506" spans="6:7" ht="12.75">
      <c r="F506" s="900"/>
      <c r="G506" s="898"/>
    </row>
    <row r="507" spans="6:7" ht="12.75">
      <c r="F507" s="900"/>
      <c r="G507" s="898"/>
    </row>
    <row r="508" spans="6:7" ht="12.75">
      <c r="F508" s="900"/>
      <c r="G508" s="898"/>
    </row>
    <row r="509" spans="6:7" ht="12.75">
      <c r="F509" s="900"/>
      <c r="G509" s="898"/>
    </row>
    <row r="510" spans="6:7" ht="12.75">
      <c r="F510" s="900"/>
      <c r="G510" s="898"/>
    </row>
    <row r="511" spans="6:7" ht="12.75">
      <c r="F511" s="900"/>
      <c r="G511" s="898"/>
    </row>
    <row r="512" spans="6:7" ht="12.75">
      <c r="F512" s="900"/>
      <c r="G512" s="898"/>
    </row>
    <row r="513" spans="6:7" ht="12.75">
      <c r="F513" s="900"/>
      <c r="G513" s="898"/>
    </row>
    <row r="514" spans="6:7" ht="12.75">
      <c r="F514" s="900"/>
      <c r="G514" s="898"/>
    </row>
    <row r="515" spans="6:7" ht="12.75">
      <c r="F515" s="900"/>
      <c r="G515" s="898"/>
    </row>
    <row r="516" spans="6:7" ht="12.75">
      <c r="F516" s="900"/>
      <c r="G516" s="898"/>
    </row>
    <row r="517" spans="6:7" ht="12.75">
      <c r="F517" s="900"/>
      <c r="G517" s="898"/>
    </row>
    <row r="518" spans="6:7" ht="12.75">
      <c r="F518" s="900"/>
      <c r="G518" s="898"/>
    </row>
    <row r="519" spans="6:7" ht="12.75">
      <c r="F519" s="900"/>
      <c r="G519" s="898"/>
    </row>
    <row r="520" spans="6:7" ht="12.75">
      <c r="F520" s="900"/>
      <c r="G520" s="898"/>
    </row>
    <row r="521" spans="6:7" ht="12.75">
      <c r="F521" s="900"/>
      <c r="G521" s="898"/>
    </row>
    <row r="522" spans="6:7" ht="12.75">
      <c r="F522" s="900"/>
      <c r="G522" s="898"/>
    </row>
    <row r="523" spans="6:7" ht="12.75">
      <c r="F523" s="900"/>
      <c r="G523" s="898"/>
    </row>
    <row r="524" spans="6:7" ht="12.75">
      <c r="F524" s="900"/>
      <c r="G524" s="898"/>
    </row>
    <row r="525" spans="6:7" ht="12.75">
      <c r="F525" s="900"/>
      <c r="G525" s="898"/>
    </row>
    <row r="526" spans="6:7" ht="12.75">
      <c r="F526" s="900"/>
      <c r="G526" s="898"/>
    </row>
    <row r="527" spans="6:7" ht="12.75">
      <c r="F527" s="900"/>
      <c r="G527" s="898"/>
    </row>
    <row r="528" spans="6:7" ht="12.75">
      <c r="F528" s="900"/>
      <c r="G528" s="898"/>
    </row>
    <row r="529" spans="6:7" ht="12.75">
      <c r="F529" s="900"/>
      <c r="G529" s="898"/>
    </row>
    <row r="530" spans="6:7" ht="12.75">
      <c r="F530" s="900"/>
      <c r="G530" s="898"/>
    </row>
    <row r="531" spans="6:7" ht="12.75">
      <c r="F531" s="900"/>
      <c r="G531" s="898"/>
    </row>
    <row r="532" spans="6:7" ht="12.75">
      <c r="F532" s="900"/>
      <c r="G532" s="898"/>
    </row>
    <row r="533" spans="6:7" ht="12.75">
      <c r="F533" s="900"/>
      <c r="G533" s="898"/>
    </row>
    <row r="534" spans="6:7" ht="12.75">
      <c r="F534" s="900"/>
      <c r="G534" s="898"/>
    </row>
    <row r="535" spans="6:7" ht="12.75">
      <c r="F535" s="900"/>
      <c r="G535" s="898"/>
    </row>
    <row r="536" spans="6:7" ht="12.75">
      <c r="F536" s="900"/>
      <c r="G536" s="898"/>
    </row>
    <row r="537" spans="6:7" ht="12.75">
      <c r="F537" s="900"/>
      <c r="G537" s="898"/>
    </row>
    <row r="538" spans="6:7" ht="12.75">
      <c r="F538" s="900"/>
      <c r="G538" s="898"/>
    </row>
    <row r="539" spans="6:7" ht="12.75">
      <c r="F539" s="900"/>
      <c r="G539" s="898"/>
    </row>
    <row r="540" spans="6:7" ht="12.75">
      <c r="F540" s="900"/>
      <c r="G540" s="898"/>
    </row>
    <row r="541" spans="6:7" ht="12.75">
      <c r="F541" s="900"/>
      <c r="G541" s="898"/>
    </row>
    <row r="542" spans="6:7" ht="12.75">
      <c r="F542" s="900"/>
      <c r="G542" s="898"/>
    </row>
    <row r="543" spans="6:7" ht="12.75">
      <c r="F543" s="900"/>
      <c r="G543" s="898"/>
    </row>
    <row r="544" spans="6:7" ht="12.75">
      <c r="F544" s="900"/>
      <c r="G544" s="898"/>
    </row>
    <row r="545" spans="6:7" ht="12.75">
      <c r="F545" s="900"/>
      <c r="G545" s="898"/>
    </row>
    <row r="546" spans="6:7" ht="12.75">
      <c r="F546" s="900"/>
      <c r="G546" s="898"/>
    </row>
    <row r="547" spans="6:7" ht="12.75">
      <c r="F547" s="900"/>
      <c r="G547" s="898"/>
    </row>
    <row r="548" spans="6:7" ht="12.75">
      <c r="F548" s="900"/>
      <c r="G548" s="898"/>
    </row>
    <row r="549" spans="6:7" ht="12.75">
      <c r="F549" s="900"/>
      <c r="G549" s="898"/>
    </row>
    <row r="550" spans="6:7" ht="12.75">
      <c r="F550" s="900"/>
      <c r="G550" s="898"/>
    </row>
    <row r="551" spans="6:7" ht="12.75">
      <c r="F551" s="900"/>
      <c r="G551" s="898"/>
    </row>
    <row r="552" spans="6:7" ht="12.75">
      <c r="F552" s="900"/>
      <c r="G552" s="898"/>
    </row>
    <row r="553" spans="6:7" ht="12.75">
      <c r="F553" s="900"/>
      <c r="G553" s="898"/>
    </row>
    <row r="554" spans="6:7" ht="12.75">
      <c r="F554" s="900"/>
      <c r="G554" s="898"/>
    </row>
    <row r="555" spans="6:7" ht="12.75">
      <c r="F555" s="900"/>
      <c r="G555" s="898"/>
    </row>
    <row r="556" spans="6:7" ht="12.75">
      <c r="F556" s="900"/>
      <c r="G556" s="898"/>
    </row>
    <row r="557" spans="6:7" ht="12.75">
      <c r="F557" s="900"/>
      <c r="G557" s="898"/>
    </row>
    <row r="558" spans="6:7" ht="12.75">
      <c r="F558" s="900"/>
      <c r="G558" s="898"/>
    </row>
    <row r="559" spans="6:7" ht="12.75">
      <c r="F559" s="900"/>
      <c r="G559" s="898"/>
    </row>
    <row r="560" spans="6:7" ht="12.75">
      <c r="F560" s="900"/>
      <c r="G560" s="898"/>
    </row>
    <row r="561" spans="6:7" ht="12.75">
      <c r="F561" s="900"/>
      <c r="G561" s="898"/>
    </row>
    <row r="562" spans="6:7" ht="12.75">
      <c r="F562" s="900"/>
      <c r="G562" s="898"/>
    </row>
    <row r="563" spans="6:7" ht="12.75">
      <c r="F563" s="900"/>
      <c r="G563" s="898"/>
    </row>
    <row r="564" spans="6:7" ht="12.75">
      <c r="F564" s="900"/>
      <c r="G564" s="898"/>
    </row>
    <row r="565" spans="6:7" ht="12.75">
      <c r="F565" s="900"/>
      <c r="G565" s="898"/>
    </row>
    <row r="566" spans="6:7" ht="12.75">
      <c r="F566" s="900"/>
      <c r="G566" s="898"/>
    </row>
    <row r="567" spans="6:7" ht="12.75">
      <c r="F567" s="900"/>
      <c r="G567" s="898"/>
    </row>
    <row r="568" spans="6:7" ht="12.75">
      <c r="F568" s="900"/>
      <c r="G568" s="898"/>
    </row>
    <row r="569" spans="6:7" ht="12.75">
      <c r="F569" s="900"/>
      <c r="G569" s="898"/>
    </row>
    <row r="570" spans="6:7" ht="12.75">
      <c r="F570" s="900"/>
      <c r="G570" s="898"/>
    </row>
    <row r="571" spans="6:7" ht="12.75">
      <c r="F571" s="900"/>
      <c r="G571" s="898"/>
    </row>
    <row r="572" spans="6:7" ht="12.75">
      <c r="F572" s="900"/>
      <c r="G572" s="898"/>
    </row>
    <row r="573" spans="6:7" ht="12.75">
      <c r="F573" s="900"/>
      <c r="G573" s="898"/>
    </row>
    <row r="574" spans="6:7" ht="12.75">
      <c r="F574" s="900"/>
      <c r="G574" s="898"/>
    </row>
    <row r="575" spans="6:7" ht="12.75">
      <c r="F575" s="900"/>
      <c r="G575" s="898"/>
    </row>
    <row r="576" spans="6:7" ht="12.75">
      <c r="F576" s="900"/>
      <c r="G576" s="898"/>
    </row>
    <row r="577" spans="6:7" ht="12.75">
      <c r="F577" s="900"/>
      <c r="G577" s="898"/>
    </row>
    <row r="578" spans="6:7" ht="12.75">
      <c r="F578" s="900"/>
      <c r="G578" s="898"/>
    </row>
    <row r="579" spans="6:7" ht="12.75">
      <c r="F579" s="900"/>
      <c r="G579" s="898"/>
    </row>
    <row r="580" spans="6:7" ht="12.75">
      <c r="F580" s="900"/>
      <c r="G580" s="898"/>
    </row>
    <row r="581" spans="6:7" ht="12.75">
      <c r="F581" s="900"/>
      <c r="G581" s="898"/>
    </row>
    <row r="582" spans="6:7" ht="12.75">
      <c r="F582" s="900"/>
      <c r="G582" s="898"/>
    </row>
    <row r="583" spans="6:7" ht="12.75">
      <c r="F583" s="900"/>
      <c r="G583" s="898"/>
    </row>
    <row r="584" spans="6:7" ht="12.75">
      <c r="F584" s="900"/>
      <c r="G584" s="898"/>
    </row>
    <row r="585" spans="6:7" ht="12.75">
      <c r="F585" s="900"/>
      <c r="G585" s="898"/>
    </row>
    <row r="586" spans="6:7" ht="12.75">
      <c r="F586" s="900"/>
      <c r="G586" s="898"/>
    </row>
    <row r="587" spans="6:7" ht="12.75">
      <c r="F587" s="900"/>
      <c r="G587" s="898"/>
    </row>
    <row r="588" spans="6:7" ht="12.75">
      <c r="F588" s="900"/>
      <c r="G588" s="898"/>
    </row>
    <row r="589" spans="6:7" ht="12.75">
      <c r="F589" s="900"/>
      <c r="G589" s="898"/>
    </row>
    <row r="590" spans="6:7" ht="12.75">
      <c r="F590" s="900"/>
      <c r="G590" s="898"/>
    </row>
    <row r="591" spans="6:7" ht="12.75">
      <c r="F591" s="900"/>
      <c r="G591" s="898"/>
    </row>
    <row r="592" spans="6:7" ht="12.75">
      <c r="F592" s="900"/>
      <c r="G592" s="898"/>
    </row>
    <row r="593" spans="6:7" ht="12.75">
      <c r="F593" s="900"/>
      <c r="G593" s="898"/>
    </row>
    <row r="594" spans="6:7" ht="12.75">
      <c r="F594" s="900"/>
      <c r="G594" s="898"/>
    </row>
    <row r="595" spans="6:7" ht="12.75">
      <c r="F595" s="900"/>
      <c r="G595" s="898"/>
    </row>
    <row r="596" spans="6:7" ht="12.75">
      <c r="F596" s="900"/>
      <c r="G596" s="898"/>
    </row>
    <row r="597" spans="6:7" ht="12.75">
      <c r="F597" s="900"/>
      <c r="G597" s="898"/>
    </row>
    <row r="598" spans="6:7" ht="12.75">
      <c r="F598" s="900"/>
      <c r="G598" s="898"/>
    </row>
    <row r="599" spans="6:7" ht="12.75">
      <c r="F599" s="900"/>
      <c r="G599" s="898"/>
    </row>
    <row r="600" spans="6:7" ht="12.75">
      <c r="F600" s="900"/>
      <c r="G600" s="898"/>
    </row>
    <row r="601" spans="6:7" ht="12.75">
      <c r="F601" s="900"/>
      <c r="G601" s="898"/>
    </row>
    <row r="602" spans="6:7" ht="12.75">
      <c r="F602" s="900"/>
      <c r="G602" s="898"/>
    </row>
    <row r="603" spans="6:7" ht="12.75">
      <c r="F603" s="900"/>
      <c r="G603" s="898"/>
    </row>
    <row r="604" spans="6:7" ht="12.75">
      <c r="F604" s="900"/>
      <c r="G604" s="898"/>
    </row>
    <row r="605" spans="6:7" ht="12.75">
      <c r="F605" s="900"/>
      <c r="G605" s="898"/>
    </row>
    <row r="606" spans="6:7" ht="12.75">
      <c r="F606" s="900"/>
      <c r="G606" s="898"/>
    </row>
    <row r="607" spans="6:7" ht="12.75">
      <c r="F607" s="900"/>
      <c r="G607" s="898"/>
    </row>
    <row r="608" spans="6:7" ht="12.75">
      <c r="F608" s="900"/>
      <c r="G608" s="898"/>
    </row>
    <row r="609" spans="6:7" ht="12.75">
      <c r="F609" s="900"/>
      <c r="G609" s="898"/>
    </row>
    <row r="610" spans="6:7" ht="12.75">
      <c r="F610" s="900"/>
      <c r="G610" s="898"/>
    </row>
    <row r="611" spans="6:7" ht="12.75">
      <c r="F611" s="900"/>
      <c r="G611" s="898"/>
    </row>
    <row r="612" spans="6:7" ht="12.75">
      <c r="F612" s="900"/>
      <c r="G612" s="898"/>
    </row>
    <row r="613" spans="6:7" ht="12.75">
      <c r="F613" s="900"/>
      <c r="G613" s="898"/>
    </row>
    <row r="614" spans="6:7" ht="12.75">
      <c r="F614" s="900"/>
      <c r="G614" s="898"/>
    </row>
    <row r="615" spans="6:7" ht="12.75">
      <c r="F615" s="900"/>
      <c r="G615" s="898"/>
    </row>
    <row r="616" spans="6:7" ht="12.75">
      <c r="F616" s="900"/>
      <c r="G616" s="898"/>
    </row>
    <row r="617" spans="6:7" ht="12.75">
      <c r="F617" s="900"/>
      <c r="G617" s="898"/>
    </row>
    <row r="618" spans="6:7" ht="12.75">
      <c r="F618" s="900"/>
      <c r="G618" s="898"/>
    </row>
    <row r="619" spans="6:7" ht="12.75">
      <c r="F619" s="900"/>
      <c r="G619" s="898"/>
    </row>
    <row r="620" spans="6:7" ht="12.75">
      <c r="F620" s="900"/>
      <c r="G620" s="898"/>
    </row>
    <row r="621" spans="6:7" ht="12.75">
      <c r="F621" s="900"/>
      <c r="G621" s="898"/>
    </row>
    <row r="622" spans="6:7" ht="12.75">
      <c r="F622" s="900"/>
      <c r="G622" s="898"/>
    </row>
    <row r="623" spans="6:7" ht="12.75">
      <c r="F623" s="900"/>
      <c r="G623" s="898"/>
    </row>
    <row r="624" spans="6:7" ht="12.75">
      <c r="F624" s="900"/>
      <c r="G624" s="898"/>
    </row>
    <row r="625" spans="6:7" ht="12.75">
      <c r="F625" s="900"/>
      <c r="G625" s="898"/>
    </row>
    <row r="626" spans="6:7" ht="12.75">
      <c r="F626" s="900"/>
      <c r="G626" s="898"/>
    </row>
    <row r="627" spans="6:7" ht="12.75">
      <c r="F627" s="900"/>
      <c r="G627" s="898"/>
    </row>
    <row r="628" spans="6:7" ht="12.75">
      <c r="F628" s="900"/>
      <c r="G628" s="898"/>
    </row>
    <row r="629" spans="6:7" ht="12.75">
      <c r="F629" s="900"/>
      <c r="G629" s="898"/>
    </row>
    <row r="630" spans="6:7" ht="12.75">
      <c r="F630" s="900"/>
      <c r="G630" s="898"/>
    </row>
    <row r="631" spans="6:7" ht="12.75">
      <c r="F631" s="900"/>
      <c r="G631" s="898"/>
    </row>
    <row r="632" spans="6:7" ht="12.75">
      <c r="F632" s="900"/>
      <c r="G632" s="898"/>
    </row>
    <row r="633" spans="6:7" ht="12.75">
      <c r="F633" s="900"/>
      <c r="G633" s="898"/>
    </row>
    <row r="634" spans="6:7" ht="12.75">
      <c r="F634" s="900"/>
      <c r="G634" s="898"/>
    </row>
    <row r="635" spans="6:7" ht="12.75">
      <c r="F635" s="900"/>
      <c r="G635" s="898"/>
    </row>
    <row r="636" spans="6:7" ht="12.75">
      <c r="F636" s="900"/>
      <c r="G636" s="898"/>
    </row>
    <row r="637" spans="6:7" ht="12.75">
      <c r="F637" s="900"/>
      <c r="G637" s="898"/>
    </row>
    <row r="638" spans="6:7" ht="12.75">
      <c r="F638" s="900"/>
      <c r="G638" s="898"/>
    </row>
    <row r="639" spans="6:7" ht="12.75">
      <c r="F639" s="900"/>
      <c r="G639" s="898"/>
    </row>
    <row r="640" spans="6:7" ht="12.75">
      <c r="F640" s="900"/>
      <c r="G640" s="898"/>
    </row>
    <row r="641" spans="6:7" ht="12.75">
      <c r="F641" s="900"/>
      <c r="G641" s="898"/>
    </row>
    <row r="642" spans="6:7" ht="12.75">
      <c r="F642" s="900"/>
      <c r="G642" s="898"/>
    </row>
    <row r="643" spans="6:7" ht="12.75">
      <c r="F643" s="900"/>
      <c r="G643" s="898"/>
    </row>
    <row r="644" spans="6:7" ht="12.75">
      <c r="F644" s="900"/>
      <c r="G644" s="898"/>
    </row>
    <row r="645" spans="6:7" ht="12.75">
      <c r="F645" s="900"/>
      <c r="G645" s="898"/>
    </row>
    <row r="646" spans="6:7" ht="12.75">
      <c r="F646" s="900"/>
      <c r="G646" s="898"/>
    </row>
    <row r="647" spans="6:7" ht="12.75">
      <c r="F647" s="900"/>
      <c r="G647" s="898"/>
    </row>
    <row r="648" spans="6:7" ht="12.75">
      <c r="F648" s="900"/>
      <c r="G648" s="898"/>
    </row>
    <row r="649" spans="6:7" ht="12.75">
      <c r="F649" s="900"/>
      <c r="G649" s="898"/>
    </row>
    <row r="650" spans="6:7" ht="12.75">
      <c r="F650" s="900"/>
      <c r="G650" s="898"/>
    </row>
    <row r="651" spans="6:7" ht="12.75">
      <c r="F651" s="900"/>
      <c r="G651" s="898"/>
    </row>
    <row r="652" spans="6:7" ht="12.75">
      <c r="F652" s="900"/>
      <c r="G652" s="898"/>
    </row>
    <row r="653" spans="6:7" ht="12.75">
      <c r="F653" s="900"/>
      <c r="G653" s="898"/>
    </row>
    <row r="654" spans="6:7" ht="12.75">
      <c r="F654" s="900"/>
      <c r="G654" s="898"/>
    </row>
    <row r="655" spans="6:7" ht="12.75">
      <c r="F655" s="900"/>
      <c r="G655" s="898"/>
    </row>
    <row r="656" spans="6:7" ht="12.75">
      <c r="F656" s="900"/>
      <c r="G656" s="898"/>
    </row>
    <row r="657" spans="6:7" ht="12.75">
      <c r="F657" s="900"/>
      <c r="G657" s="898"/>
    </row>
    <row r="658" spans="6:7" ht="12.75">
      <c r="F658" s="900"/>
      <c r="G658" s="898"/>
    </row>
    <row r="659" spans="6:7" ht="12.75">
      <c r="F659" s="900"/>
      <c r="G659" s="898"/>
    </row>
    <row r="660" spans="6:7" ht="12.75">
      <c r="F660" s="900"/>
      <c r="G660" s="898"/>
    </row>
    <row r="661" spans="6:7" ht="12.75">
      <c r="F661" s="900"/>
      <c r="G661" s="898"/>
    </row>
    <row r="662" spans="6:7" ht="12.75">
      <c r="F662" s="900"/>
      <c r="G662" s="898"/>
    </row>
    <row r="663" spans="6:7" ht="12.75">
      <c r="F663" s="900"/>
      <c r="G663" s="898"/>
    </row>
    <row r="664" spans="6:7" ht="12.75">
      <c r="F664" s="900"/>
      <c r="G664" s="898"/>
    </row>
    <row r="665" spans="6:7" ht="12.75">
      <c r="F665" s="900"/>
      <c r="G665" s="898"/>
    </row>
    <row r="666" spans="6:7" ht="12.75">
      <c r="F666" s="900"/>
      <c r="G666" s="898"/>
    </row>
    <row r="667" spans="6:7" ht="12.75">
      <c r="F667" s="900"/>
      <c r="G667" s="898"/>
    </row>
    <row r="668" spans="6:7" ht="12.75">
      <c r="F668" s="900"/>
      <c r="G668" s="898"/>
    </row>
    <row r="669" spans="6:7" ht="12.75">
      <c r="F669" s="900"/>
      <c r="G669" s="898"/>
    </row>
    <row r="670" spans="6:7" ht="12.75">
      <c r="F670" s="900"/>
      <c r="G670" s="898"/>
    </row>
    <row r="671" spans="6:7" ht="12.75">
      <c r="F671" s="900"/>
      <c r="G671" s="898"/>
    </row>
    <row r="672" spans="6:7" ht="12.75">
      <c r="F672" s="900"/>
      <c r="G672" s="898"/>
    </row>
    <row r="673" spans="6:7" ht="12.75">
      <c r="F673" s="900"/>
      <c r="G673" s="898"/>
    </row>
    <row r="674" spans="6:7" ht="12.75">
      <c r="F674" s="900"/>
      <c r="G674" s="898"/>
    </row>
    <row r="675" spans="6:7" ht="12.75">
      <c r="F675" s="900"/>
      <c r="G675" s="898"/>
    </row>
    <row r="676" spans="6:7" ht="12.75">
      <c r="F676" s="900"/>
      <c r="G676" s="898"/>
    </row>
    <row r="677" spans="6:7" ht="12.75">
      <c r="F677" s="900"/>
      <c r="G677" s="898"/>
    </row>
    <row r="678" spans="6:7" ht="12.75">
      <c r="F678" s="900"/>
      <c r="G678" s="898"/>
    </row>
    <row r="679" spans="6:7" ht="12.75">
      <c r="F679" s="900"/>
      <c r="G679" s="898"/>
    </row>
    <row r="680" spans="6:7" ht="12.75">
      <c r="F680" s="900"/>
      <c r="G680" s="898"/>
    </row>
    <row r="681" spans="6:7" ht="12.75">
      <c r="F681" s="900"/>
      <c r="G681" s="898"/>
    </row>
    <row r="682" spans="6:7" ht="12.75">
      <c r="F682" s="900"/>
      <c r="G682" s="898"/>
    </row>
    <row r="683" spans="6:7" ht="12.75">
      <c r="F683" s="900"/>
      <c r="G683" s="898"/>
    </row>
    <row r="684" spans="6:7" ht="12.75">
      <c r="F684" s="900"/>
      <c r="G684" s="898"/>
    </row>
    <row r="685" spans="6:7" ht="12.75">
      <c r="F685" s="900"/>
      <c r="G685" s="898"/>
    </row>
    <row r="686" spans="6:7" ht="12.75">
      <c r="F686" s="900"/>
      <c r="G686" s="898"/>
    </row>
    <row r="687" spans="6:7" ht="12.75">
      <c r="F687" s="900"/>
      <c r="G687" s="898"/>
    </row>
    <row r="688" spans="6:7" ht="12.75">
      <c r="F688" s="900"/>
      <c r="G688" s="898"/>
    </row>
    <row r="689" spans="6:7" ht="12.75">
      <c r="F689" s="900"/>
      <c r="G689" s="898"/>
    </row>
    <row r="690" spans="6:7" ht="12.75">
      <c r="F690" s="900"/>
      <c r="G690" s="898"/>
    </row>
    <row r="691" spans="6:7" ht="12.75">
      <c r="F691" s="900"/>
      <c r="G691" s="898"/>
    </row>
    <row r="692" spans="6:7" ht="12.75">
      <c r="F692" s="900"/>
      <c r="G692" s="898"/>
    </row>
    <row r="693" spans="6:7" ht="12.75">
      <c r="F693" s="900"/>
      <c r="G693" s="898"/>
    </row>
    <row r="694" spans="6:7" ht="12.75">
      <c r="F694" s="900"/>
      <c r="G694" s="898"/>
    </row>
    <row r="695" spans="6:7" ht="12.75">
      <c r="F695" s="900"/>
      <c r="G695" s="898"/>
    </row>
    <row r="696" spans="6:7" ht="12.75">
      <c r="F696" s="900"/>
      <c r="G696" s="898"/>
    </row>
    <row r="697" spans="6:7" ht="12.75">
      <c r="F697" s="900"/>
      <c r="G697" s="898"/>
    </row>
    <row r="698" spans="6:7" ht="12.75">
      <c r="F698" s="900"/>
      <c r="G698" s="898"/>
    </row>
    <row r="699" spans="6:7" ht="12.75">
      <c r="F699" s="900"/>
      <c r="G699" s="898"/>
    </row>
    <row r="700" spans="6:7" ht="12.75">
      <c r="F700" s="900"/>
      <c r="G700" s="898"/>
    </row>
    <row r="701" spans="6:7" ht="12.75">
      <c r="F701" s="900"/>
      <c r="G701" s="898"/>
    </row>
    <row r="702" spans="6:7" ht="12.75">
      <c r="F702" s="900"/>
      <c r="G702" s="898"/>
    </row>
    <row r="703" spans="6:7" ht="12.75">
      <c r="F703" s="900"/>
      <c r="G703" s="898"/>
    </row>
    <row r="704" spans="6:7" ht="12.75">
      <c r="F704" s="900"/>
      <c r="G704" s="898"/>
    </row>
    <row r="705" spans="6:7" ht="12.75">
      <c r="F705" s="900"/>
      <c r="G705" s="898"/>
    </row>
    <row r="706" spans="6:7" ht="12.75">
      <c r="F706" s="900"/>
      <c r="G706" s="898"/>
    </row>
    <row r="707" spans="6:7" ht="12.75">
      <c r="F707" s="900"/>
      <c r="G707" s="898"/>
    </row>
    <row r="708" spans="6:7" ht="12.75">
      <c r="F708" s="900"/>
      <c r="G708" s="898"/>
    </row>
    <row r="709" spans="6:7" ht="12.75">
      <c r="F709" s="900"/>
      <c r="G709" s="898"/>
    </row>
    <row r="710" spans="6:7" ht="12.75">
      <c r="F710" s="900"/>
      <c r="G710" s="898"/>
    </row>
    <row r="711" spans="6:7" ht="12.75">
      <c r="F711" s="900"/>
      <c r="G711" s="898"/>
    </row>
    <row r="712" spans="6:7" ht="12.75">
      <c r="F712" s="900"/>
      <c r="G712" s="898"/>
    </row>
    <row r="713" spans="6:7" ht="12.75">
      <c r="F713" s="900"/>
      <c r="G713" s="898"/>
    </row>
    <row r="714" spans="6:7" ht="12.75">
      <c r="F714" s="900"/>
      <c r="G714" s="898"/>
    </row>
    <row r="715" spans="6:7" ht="12.75">
      <c r="F715" s="900"/>
      <c r="G715" s="898"/>
    </row>
    <row r="716" spans="6:7" ht="12.75">
      <c r="F716" s="900"/>
      <c r="G716" s="898"/>
    </row>
    <row r="717" spans="6:7" ht="12.75">
      <c r="F717" s="900"/>
      <c r="G717" s="898"/>
    </row>
    <row r="718" spans="6:7" ht="12.75">
      <c r="F718" s="900"/>
      <c r="G718" s="898"/>
    </row>
    <row r="719" spans="6:7" ht="12.75">
      <c r="F719" s="900"/>
      <c r="G719" s="898"/>
    </row>
    <row r="720" spans="6:7" ht="12.75">
      <c r="F720" s="900"/>
      <c r="G720" s="898"/>
    </row>
    <row r="721" spans="6:7" ht="12.75">
      <c r="F721" s="900"/>
      <c r="G721" s="898"/>
    </row>
    <row r="722" spans="6:7" ht="12.75">
      <c r="F722" s="900"/>
      <c r="G722" s="898"/>
    </row>
    <row r="723" spans="6:7" ht="12.75">
      <c r="F723" s="900"/>
      <c r="G723" s="898"/>
    </row>
    <row r="724" spans="6:7" ht="12.75">
      <c r="F724" s="900"/>
      <c r="G724" s="898"/>
    </row>
    <row r="725" spans="6:7" ht="12.75">
      <c r="F725" s="900"/>
      <c r="G725" s="898"/>
    </row>
    <row r="726" spans="6:7" ht="12.75">
      <c r="F726" s="900"/>
      <c r="G726" s="898"/>
    </row>
    <row r="727" spans="6:7" ht="12.75">
      <c r="F727" s="900"/>
      <c r="G727" s="898"/>
    </row>
    <row r="728" spans="6:7" ht="12.75">
      <c r="F728" s="900"/>
      <c r="G728" s="898"/>
    </row>
    <row r="729" spans="6:7" ht="12.75">
      <c r="F729" s="900"/>
      <c r="G729" s="898"/>
    </row>
    <row r="730" spans="6:7" ht="12.75">
      <c r="F730" s="900"/>
      <c r="G730" s="898"/>
    </row>
    <row r="731" spans="6:7" ht="12.75">
      <c r="F731" s="900"/>
      <c r="G731" s="898"/>
    </row>
    <row r="732" spans="6:7" ht="12.75">
      <c r="F732" s="900"/>
      <c r="G732" s="898"/>
    </row>
    <row r="733" spans="6:7" ht="12.75">
      <c r="F733" s="900"/>
      <c r="G733" s="898"/>
    </row>
    <row r="734" spans="6:7" ht="12.75">
      <c r="F734" s="900"/>
      <c r="G734" s="898"/>
    </row>
    <row r="735" spans="6:7" ht="12.75">
      <c r="F735" s="900"/>
      <c r="G735" s="898"/>
    </row>
    <row r="736" spans="6:7" ht="12.75">
      <c r="F736" s="900"/>
      <c r="G736" s="898"/>
    </row>
    <row r="737" spans="6:7" ht="12.75">
      <c r="F737" s="900"/>
      <c r="G737" s="898"/>
    </row>
    <row r="738" spans="6:7" ht="12.75">
      <c r="F738" s="900"/>
      <c r="G738" s="898"/>
    </row>
    <row r="739" spans="6:7" ht="12.75">
      <c r="F739" s="900"/>
      <c r="G739" s="898"/>
    </row>
    <row r="740" spans="6:7" ht="12.75">
      <c r="F740" s="900"/>
      <c r="G740" s="898"/>
    </row>
    <row r="741" spans="6:7" ht="12.75">
      <c r="F741" s="900"/>
      <c r="G741" s="898"/>
    </row>
    <row r="742" spans="6:7" ht="12.75">
      <c r="F742" s="900"/>
      <c r="G742" s="898"/>
    </row>
    <row r="743" spans="6:7" ht="12.75">
      <c r="F743" s="900"/>
      <c r="G743" s="898"/>
    </row>
    <row r="744" spans="6:7" ht="12.75">
      <c r="F744" s="900"/>
      <c r="G744" s="898"/>
    </row>
    <row r="745" spans="6:7" ht="12.75">
      <c r="F745" s="900"/>
      <c r="G745" s="898"/>
    </row>
    <row r="746" spans="6:7" ht="12.75">
      <c r="F746" s="900"/>
      <c r="G746" s="898"/>
    </row>
    <row r="747" spans="6:7" ht="12.75">
      <c r="F747" s="900"/>
      <c r="G747" s="898"/>
    </row>
    <row r="748" spans="6:7" ht="12.75">
      <c r="F748" s="900"/>
      <c r="G748" s="898"/>
    </row>
    <row r="749" spans="6:7" ht="12.75">
      <c r="F749" s="900"/>
      <c r="G749" s="898"/>
    </row>
    <row r="750" spans="6:7" ht="12.75">
      <c r="F750" s="900"/>
      <c r="G750" s="898"/>
    </row>
    <row r="751" spans="6:7" ht="12.75">
      <c r="F751" s="900"/>
      <c r="G751" s="898"/>
    </row>
    <row r="752" spans="6:7" ht="12.75">
      <c r="F752" s="900"/>
      <c r="G752" s="898"/>
    </row>
    <row r="753" spans="6:7" ht="12.75">
      <c r="F753" s="900"/>
      <c r="G753" s="898"/>
    </row>
    <row r="754" spans="6:7" ht="12.75">
      <c r="F754" s="900"/>
      <c r="G754" s="898"/>
    </row>
    <row r="755" spans="6:7" ht="12.75">
      <c r="F755" s="900"/>
      <c r="G755" s="898"/>
    </row>
    <row r="756" spans="6:7" ht="12.75">
      <c r="F756" s="900"/>
      <c r="G756" s="898"/>
    </row>
    <row r="757" spans="6:7" ht="12.75">
      <c r="F757" s="900"/>
      <c r="G757" s="898"/>
    </row>
    <row r="758" spans="6:7" ht="12.75">
      <c r="F758" s="900"/>
      <c r="G758" s="898"/>
    </row>
    <row r="759" spans="6:7" ht="12.75">
      <c r="F759" s="900"/>
      <c r="G759" s="898"/>
    </row>
    <row r="760" spans="6:7" ht="12.75">
      <c r="F760" s="900"/>
      <c r="G760" s="898"/>
    </row>
    <row r="761" spans="6:7" ht="12.75">
      <c r="F761" s="900"/>
      <c r="G761" s="898"/>
    </row>
    <row r="762" spans="6:7" ht="12.75">
      <c r="F762" s="900"/>
      <c r="G762" s="898"/>
    </row>
    <row r="763" spans="6:7" ht="12.75">
      <c r="F763" s="900"/>
      <c r="G763" s="898"/>
    </row>
    <row r="764" spans="6:7" ht="12.75">
      <c r="F764" s="900"/>
      <c r="G764" s="898"/>
    </row>
    <row r="765" spans="6:7" ht="12.75">
      <c r="F765" s="900"/>
      <c r="G765" s="898"/>
    </row>
    <row r="766" spans="6:7" ht="12.75">
      <c r="F766" s="900"/>
      <c r="G766" s="898"/>
    </row>
    <row r="767" spans="6:7" ht="12.75">
      <c r="F767" s="900"/>
      <c r="G767" s="898"/>
    </row>
    <row r="768" spans="6:7" ht="12.75">
      <c r="F768" s="900"/>
      <c r="G768" s="898"/>
    </row>
    <row r="769" spans="6:7" ht="12.75">
      <c r="F769" s="900"/>
      <c r="G769" s="898"/>
    </row>
    <row r="770" spans="6:7" ht="12.75">
      <c r="F770" s="900"/>
      <c r="G770" s="898"/>
    </row>
    <row r="771" spans="6:7" ht="12.75">
      <c r="F771" s="900"/>
      <c r="G771" s="898"/>
    </row>
    <row r="772" spans="6:7" ht="12.75">
      <c r="F772" s="900"/>
      <c r="G772" s="898"/>
    </row>
    <row r="773" spans="6:7" ht="12.75">
      <c r="F773" s="900"/>
      <c r="G773" s="898"/>
    </row>
    <row r="774" spans="6:7" ht="12.75">
      <c r="F774" s="900"/>
      <c r="G774" s="898"/>
    </row>
    <row r="775" spans="6:7" ht="12.75">
      <c r="F775" s="900"/>
      <c r="G775" s="898"/>
    </row>
    <row r="776" spans="6:7" ht="12.75">
      <c r="F776" s="900"/>
      <c r="G776" s="898"/>
    </row>
    <row r="777" spans="6:7" ht="12.75">
      <c r="F777" s="900"/>
      <c r="G777" s="898"/>
    </row>
    <row r="778" spans="6:7" ht="12.75">
      <c r="F778" s="900"/>
      <c r="G778" s="898"/>
    </row>
    <row r="779" spans="6:7" ht="12.75">
      <c r="F779" s="900"/>
      <c r="G779" s="898"/>
    </row>
    <row r="780" spans="6:7" ht="12.75">
      <c r="F780" s="900"/>
      <c r="G780" s="898"/>
    </row>
    <row r="781" spans="6:7" ht="12.75">
      <c r="F781" s="900"/>
      <c r="G781" s="898"/>
    </row>
    <row r="782" spans="6:7" ht="12.75">
      <c r="F782" s="900"/>
      <c r="G782" s="898"/>
    </row>
    <row r="783" spans="6:7" ht="12.75">
      <c r="F783" s="900"/>
      <c r="G783" s="898"/>
    </row>
    <row r="784" spans="6:7" ht="12.75">
      <c r="F784" s="900"/>
      <c r="G784" s="898"/>
    </row>
    <row r="785" spans="6:7" ht="12.75">
      <c r="F785" s="900"/>
      <c r="G785" s="898"/>
    </row>
    <row r="786" spans="6:7" ht="12.75">
      <c r="F786" s="900"/>
      <c r="G786" s="898"/>
    </row>
    <row r="787" spans="6:7" ht="12.75">
      <c r="F787" s="900"/>
      <c r="G787" s="898"/>
    </row>
    <row r="788" spans="6:7" ht="12.75">
      <c r="F788" s="900"/>
      <c r="G788" s="898"/>
    </row>
    <row r="789" spans="6:7" ht="12.75">
      <c r="F789" s="900"/>
      <c r="G789" s="898"/>
    </row>
    <row r="790" spans="6:7" ht="12.75">
      <c r="F790" s="900"/>
      <c r="G790" s="898"/>
    </row>
    <row r="791" spans="6:7" ht="12.75">
      <c r="F791" s="900"/>
      <c r="G791" s="898"/>
    </row>
    <row r="792" spans="6:7" ht="12.75">
      <c r="F792" s="900"/>
      <c r="G792" s="898"/>
    </row>
    <row r="793" spans="6:7" ht="12.75">
      <c r="F793" s="900"/>
      <c r="G793" s="898"/>
    </row>
    <row r="794" spans="6:7" ht="12.75">
      <c r="F794" s="900"/>
      <c r="G794" s="898"/>
    </row>
    <row r="795" spans="6:7" ht="12.75">
      <c r="F795" s="900"/>
      <c r="G795" s="898"/>
    </row>
    <row r="796" spans="6:7" ht="12.75">
      <c r="F796" s="900"/>
      <c r="G796" s="898"/>
    </row>
    <row r="797" spans="6:7" ht="12.75">
      <c r="F797" s="900"/>
      <c r="G797" s="898"/>
    </row>
    <row r="798" spans="6:7" ht="12.75">
      <c r="F798" s="900"/>
      <c r="G798" s="898"/>
    </row>
    <row r="799" spans="6:7" ht="12.75">
      <c r="F799" s="900"/>
      <c r="G799" s="898"/>
    </row>
    <row r="800" spans="6:7" ht="12.75">
      <c r="F800" s="900"/>
      <c r="G800" s="898"/>
    </row>
    <row r="801" spans="6:7" ht="12.75">
      <c r="F801" s="900"/>
      <c r="G801" s="898"/>
    </row>
    <row r="802" spans="6:7" ht="12.75">
      <c r="F802" s="900"/>
      <c r="G802" s="898"/>
    </row>
    <row r="803" spans="6:7" ht="12.75">
      <c r="F803" s="900"/>
      <c r="G803" s="898"/>
    </row>
    <row r="804" spans="6:7" ht="12.75">
      <c r="F804" s="900"/>
      <c r="G804" s="898"/>
    </row>
    <row r="805" spans="6:7" ht="12.75">
      <c r="F805" s="900"/>
      <c r="G805" s="898"/>
    </row>
    <row r="806" spans="6:7" ht="12.75">
      <c r="F806" s="900"/>
      <c r="G806" s="898"/>
    </row>
    <row r="807" spans="6:7" ht="12.75">
      <c r="F807" s="900"/>
      <c r="G807" s="898"/>
    </row>
    <row r="808" spans="6:7" ht="12.75">
      <c r="F808" s="900"/>
      <c r="G808" s="898"/>
    </row>
    <row r="809" spans="6:7" ht="12.75">
      <c r="F809" s="900"/>
      <c r="G809" s="898"/>
    </row>
    <row r="810" spans="6:7" ht="12.75">
      <c r="F810" s="900"/>
      <c r="G810" s="898"/>
    </row>
    <row r="811" spans="6:7" ht="12.75">
      <c r="F811" s="900"/>
      <c r="G811" s="898"/>
    </row>
    <row r="812" spans="6:7" ht="12.75">
      <c r="F812" s="900"/>
      <c r="G812" s="898"/>
    </row>
    <row r="813" spans="6:7" ht="12.75">
      <c r="F813" s="900"/>
      <c r="G813" s="898"/>
    </row>
    <row r="814" spans="6:7" ht="12.75">
      <c r="F814" s="900"/>
      <c r="G814" s="898"/>
    </row>
    <row r="815" spans="6:7" ht="12.75">
      <c r="F815" s="900"/>
      <c r="G815" s="898"/>
    </row>
    <row r="816" spans="6:7" ht="12.75">
      <c r="F816" s="900"/>
      <c r="G816" s="898"/>
    </row>
    <row r="817" spans="6:7" ht="12.75">
      <c r="F817" s="900"/>
      <c r="G817" s="898"/>
    </row>
    <row r="818" spans="6:7" ht="12.75">
      <c r="F818" s="900"/>
      <c r="G818" s="898"/>
    </row>
    <row r="819" spans="6:7" ht="12.75">
      <c r="F819" s="900"/>
      <c r="G819" s="898"/>
    </row>
    <row r="820" spans="6:7" ht="12.75">
      <c r="F820" s="900"/>
      <c r="G820" s="898"/>
    </row>
    <row r="821" spans="6:7" ht="12.75">
      <c r="F821" s="900"/>
      <c r="G821" s="898"/>
    </row>
    <row r="822" spans="6:7" ht="12.75">
      <c r="F822" s="900"/>
      <c r="G822" s="898"/>
    </row>
    <row r="823" spans="6:7" ht="12.75">
      <c r="F823" s="900"/>
      <c r="G823" s="898"/>
    </row>
    <row r="824" spans="6:7" ht="12.75">
      <c r="F824" s="900"/>
      <c r="G824" s="898"/>
    </row>
    <row r="825" spans="6:7" ht="12.75">
      <c r="F825" s="900"/>
      <c r="G825" s="898"/>
    </row>
    <row r="826" spans="6:7" ht="12.75">
      <c r="F826" s="900"/>
      <c r="G826" s="898"/>
    </row>
    <row r="827" spans="6:7" ht="12.75">
      <c r="F827" s="900"/>
      <c r="G827" s="898"/>
    </row>
    <row r="828" spans="6:7" ht="12.75">
      <c r="F828" s="900"/>
      <c r="G828" s="898"/>
    </row>
    <row r="829" spans="6:7" ht="12.75">
      <c r="F829" s="900"/>
      <c r="G829" s="898"/>
    </row>
    <row r="830" spans="6:7" ht="12.75">
      <c r="F830" s="900"/>
      <c r="G830" s="898"/>
    </row>
    <row r="831" spans="6:7" ht="12.75">
      <c r="F831" s="900"/>
      <c r="G831" s="898"/>
    </row>
    <row r="832" spans="6:7" ht="12.75">
      <c r="F832" s="900"/>
      <c r="G832" s="898"/>
    </row>
    <row r="833" spans="6:7" ht="12.75">
      <c r="F833" s="900"/>
      <c r="G833" s="898"/>
    </row>
    <row r="834" spans="6:7" ht="12.75">
      <c r="F834" s="900"/>
      <c r="G834" s="898"/>
    </row>
    <row r="835" spans="6:7" ht="12.75">
      <c r="F835" s="900"/>
      <c r="G835" s="898"/>
    </row>
    <row r="836" spans="6:7" ht="12.75">
      <c r="F836" s="900"/>
      <c r="G836" s="898"/>
    </row>
    <row r="837" spans="6:7" ht="12.75">
      <c r="F837" s="900"/>
      <c r="G837" s="898"/>
    </row>
    <row r="838" spans="6:7" ht="12.75">
      <c r="F838" s="900"/>
      <c r="G838" s="898"/>
    </row>
    <row r="839" spans="6:7" ht="12.75">
      <c r="F839" s="900"/>
      <c r="G839" s="898"/>
    </row>
    <row r="840" spans="6:7" ht="12.75">
      <c r="F840" s="900"/>
      <c r="G840" s="898"/>
    </row>
    <row r="841" spans="6:7" ht="12.75">
      <c r="F841" s="900"/>
      <c r="G841" s="898"/>
    </row>
    <row r="842" spans="6:7" ht="12.75">
      <c r="F842" s="900"/>
      <c r="G842" s="898"/>
    </row>
    <row r="843" spans="6:7" ht="12.75">
      <c r="F843" s="900"/>
      <c r="G843" s="898"/>
    </row>
    <row r="844" spans="6:7" ht="12.75">
      <c r="F844" s="900"/>
      <c r="G844" s="898"/>
    </row>
    <row r="845" spans="6:7" ht="12.75">
      <c r="F845" s="900"/>
      <c r="G845" s="898"/>
    </row>
    <row r="846" spans="6:7" ht="12.75">
      <c r="F846" s="900"/>
      <c r="G846" s="898"/>
    </row>
    <row r="847" spans="6:7" ht="12.75">
      <c r="F847" s="900"/>
      <c r="G847" s="898"/>
    </row>
    <row r="848" spans="6:7" ht="12.75">
      <c r="F848" s="900"/>
      <c r="G848" s="898"/>
    </row>
    <row r="849" spans="6:7" ht="12.75">
      <c r="F849" s="900"/>
      <c r="G849" s="898"/>
    </row>
    <row r="850" spans="6:7" ht="12.75">
      <c r="F850" s="900"/>
      <c r="G850" s="898"/>
    </row>
    <row r="851" spans="6:7" ht="12.75">
      <c r="F851" s="900"/>
      <c r="G851" s="898"/>
    </row>
    <row r="852" spans="6:7" ht="12.75">
      <c r="F852" s="900"/>
      <c r="G852" s="898"/>
    </row>
    <row r="853" spans="6:7" ht="12.75">
      <c r="F853" s="900"/>
      <c r="G853" s="898"/>
    </row>
    <row r="854" spans="6:7" ht="12.75">
      <c r="F854" s="900"/>
      <c r="G854" s="898"/>
    </row>
    <row r="855" spans="6:7" ht="12.75">
      <c r="F855" s="900"/>
      <c r="G855" s="898"/>
    </row>
    <row r="856" spans="6:7" ht="12.75">
      <c r="F856" s="900"/>
      <c r="G856" s="898"/>
    </row>
    <row r="857" spans="6:7" ht="12.75">
      <c r="F857" s="900"/>
      <c r="G857" s="898"/>
    </row>
    <row r="858" spans="6:7" ht="12.75">
      <c r="F858" s="900"/>
      <c r="G858" s="898"/>
    </row>
    <row r="859" spans="6:7" ht="12.75">
      <c r="F859" s="900"/>
      <c r="G859" s="898"/>
    </row>
    <row r="860" spans="6:7" ht="12.75">
      <c r="F860" s="900"/>
      <c r="G860" s="898"/>
    </row>
    <row r="861" spans="6:7" ht="12.75">
      <c r="F861" s="900"/>
      <c r="G861" s="898"/>
    </row>
    <row r="862" spans="6:7" ht="12.75">
      <c r="F862" s="900"/>
      <c r="G862" s="898"/>
    </row>
    <row r="863" spans="6:7" ht="12.75">
      <c r="F863" s="900"/>
      <c r="G863" s="898"/>
    </row>
    <row r="864" spans="6:7" ht="12.75">
      <c r="F864" s="900"/>
      <c r="G864" s="898"/>
    </row>
    <row r="865" spans="6:7" ht="12.75">
      <c r="F865" s="900"/>
      <c r="G865" s="898"/>
    </row>
    <row r="866" spans="6:7" ht="12.75">
      <c r="F866" s="900"/>
      <c r="G866" s="898"/>
    </row>
    <row r="867" spans="6:7" ht="12.75">
      <c r="F867" s="900"/>
      <c r="G867" s="898"/>
    </row>
    <row r="868" spans="6:7" ht="12.75">
      <c r="F868" s="900"/>
      <c r="G868" s="898"/>
    </row>
    <row r="869" spans="6:7" ht="12.75">
      <c r="F869" s="900"/>
      <c r="G869" s="898"/>
    </row>
    <row r="870" spans="6:7" ht="12.75">
      <c r="F870" s="900"/>
      <c r="G870" s="898"/>
    </row>
    <row r="871" spans="6:7" ht="12.75">
      <c r="F871" s="900"/>
      <c r="G871" s="898"/>
    </row>
    <row r="872" spans="6:7" ht="12.75">
      <c r="F872" s="900"/>
      <c r="G872" s="898"/>
    </row>
    <row r="873" spans="6:7" ht="12.75">
      <c r="F873" s="900"/>
      <c r="G873" s="898"/>
    </row>
    <row r="874" spans="6:7" ht="12.75">
      <c r="F874" s="900"/>
      <c r="G874" s="898"/>
    </row>
    <row r="875" spans="6:7" ht="12.75">
      <c r="F875" s="900"/>
      <c r="G875" s="898"/>
    </row>
    <row r="876" spans="6:7" ht="12.75">
      <c r="F876" s="900"/>
      <c r="G876" s="898"/>
    </row>
    <row r="877" spans="6:7" ht="12.75">
      <c r="F877" s="900"/>
      <c r="G877" s="898"/>
    </row>
    <row r="878" spans="6:7" ht="12.75">
      <c r="F878" s="900"/>
      <c r="G878" s="898"/>
    </row>
    <row r="879" spans="6:7" ht="12.75">
      <c r="F879" s="900"/>
      <c r="G879" s="898"/>
    </row>
    <row r="880" spans="6:7" ht="12.75">
      <c r="F880" s="900"/>
      <c r="G880" s="898"/>
    </row>
    <row r="881" spans="6:7" ht="12.75">
      <c r="F881" s="900"/>
      <c r="G881" s="898"/>
    </row>
    <row r="882" spans="6:7" ht="12.75">
      <c r="F882" s="900"/>
      <c r="G882" s="898"/>
    </row>
    <row r="883" spans="6:7" ht="12.75">
      <c r="F883" s="900"/>
      <c r="G883" s="898"/>
    </row>
    <row r="884" spans="6:7" ht="12.75">
      <c r="F884" s="900"/>
      <c r="G884" s="898"/>
    </row>
    <row r="885" spans="6:7" ht="12.75">
      <c r="F885" s="900"/>
      <c r="G885" s="898"/>
    </row>
    <row r="886" spans="6:7" ht="12.75">
      <c r="F886" s="900"/>
      <c r="G886" s="898"/>
    </row>
    <row r="887" spans="6:7" ht="12.75">
      <c r="F887" s="900"/>
      <c r="G887" s="898"/>
    </row>
    <row r="888" spans="6:7" ht="12.75">
      <c r="F888" s="900"/>
      <c r="G888" s="898"/>
    </row>
    <row r="889" spans="6:7" ht="12.75">
      <c r="F889" s="900"/>
      <c r="G889" s="898"/>
    </row>
    <row r="890" spans="6:7" ht="12.75">
      <c r="F890" s="900"/>
      <c r="G890" s="898"/>
    </row>
    <row r="891" spans="6:7" ht="12.75">
      <c r="F891" s="900"/>
      <c r="G891" s="898"/>
    </row>
    <row r="892" spans="6:7" ht="12.75">
      <c r="F892" s="900"/>
      <c r="G892" s="898"/>
    </row>
    <row r="893" spans="6:7" ht="12.75">
      <c r="F893" s="900"/>
      <c r="G893" s="898"/>
    </row>
    <row r="894" spans="6:7" ht="12.75">
      <c r="F894" s="900"/>
      <c r="G894" s="898"/>
    </row>
    <row r="895" spans="6:7" ht="12.75">
      <c r="F895" s="900"/>
      <c r="G895" s="898"/>
    </row>
    <row r="896" spans="6:7" ht="12.75">
      <c r="F896" s="900"/>
      <c r="G896" s="898"/>
    </row>
    <row r="897" spans="6:7" ht="12.75">
      <c r="F897" s="900"/>
      <c r="G897" s="898"/>
    </row>
    <row r="898" spans="6:7" ht="12.75">
      <c r="F898" s="900"/>
      <c r="G898" s="898"/>
    </row>
    <row r="899" spans="6:7" ht="12.75">
      <c r="F899" s="900"/>
      <c r="G899" s="898"/>
    </row>
    <row r="900" spans="6:7" ht="12.75">
      <c r="F900" s="900"/>
      <c r="G900" s="898"/>
    </row>
    <row r="901" spans="6:7" ht="12.75">
      <c r="F901" s="900"/>
      <c r="G901" s="898"/>
    </row>
    <row r="902" spans="6:7" ht="12.75">
      <c r="F902" s="900"/>
      <c r="G902" s="898"/>
    </row>
    <row r="903" spans="6:7" ht="12.75">
      <c r="F903" s="900"/>
      <c r="G903" s="898"/>
    </row>
    <row r="904" spans="6:7" ht="12.75">
      <c r="F904" s="900"/>
      <c r="G904" s="898"/>
    </row>
    <row r="905" spans="6:7" ht="12.75">
      <c r="F905" s="900"/>
      <c r="G905" s="898"/>
    </row>
    <row r="906" spans="6:7" ht="12.75">
      <c r="F906" s="900"/>
      <c r="G906" s="898"/>
    </row>
    <row r="907" spans="6:7" ht="12.75">
      <c r="F907" s="900"/>
      <c r="G907" s="898"/>
    </row>
    <row r="908" spans="6:7" ht="12.75">
      <c r="F908" s="900"/>
      <c r="G908" s="898"/>
    </row>
    <row r="909" spans="6:7" ht="12.75">
      <c r="F909" s="900"/>
      <c r="G909" s="898"/>
    </row>
    <row r="910" spans="6:7" ht="12.75">
      <c r="F910" s="900"/>
      <c r="G910" s="898"/>
    </row>
    <row r="911" spans="6:7" ht="12.75">
      <c r="F911" s="900"/>
      <c r="G911" s="898"/>
    </row>
    <row r="912" spans="6:7" ht="12.75">
      <c r="F912" s="900"/>
      <c r="G912" s="898"/>
    </row>
    <row r="913" spans="6:7" ht="12.75">
      <c r="F913" s="900"/>
      <c r="G913" s="898"/>
    </row>
    <row r="914" spans="6:7" ht="12.75">
      <c r="F914" s="900"/>
      <c r="G914" s="898"/>
    </row>
    <row r="915" spans="6:7" ht="12.75">
      <c r="F915" s="900"/>
      <c r="G915" s="898"/>
    </row>
  </sheetData>
  <mergeCells count="42">
    <mergeCell ref="A9:A11"/>
    <mergeCell ref="B9:B11"/>
    <mergeCell ref="C9:C11"/>
    <mergeCell ref="D9:D11"/>
    <mergeCell ref="O9:O11"/>
    <mergeCell ref="K10:K11"/>
    <mergeCell ref="M10:M11"/>
    <mergeCell ref="H9:H11"/>
    <mergeCell ref="I9:I11"/>
    <mergeCell ref="J9:J11"/>
    <mergeCell ref="K9:M9"/>
    <mergeCell ref="B14:B16"/>
    <mergeCell ref="C14:C16"/>
    <mergeCell ref="D14:D16"/>
    <mergeCell ref="N9:N11"/>
    <mergeCell ref="E9:E11"/>
    <mergeCell ref="F9:F11"/>
    <mergeCell ref="G9:G11"/>
    <mergeCell ref="G32:G34"/>
    <mergeCell ref="E14:E16"/>
    <mergeCell ref="H14:H16"/>
    <mergeCell ref="A18:A20"/>
    <mergeCell ref="B18:B20"/>
    <mergeCell ref="C18:C20"/>
    <mergeCell ref="D18:D20"/>
    <mergeCell ref="E18:E20"/>
    <mergeCell ref="H18:H20"/>
    <mergeCell ref="A14:A16"/>
    <mergeCell ref="C32:C34"/>
    <mergeCell ref="D32:D34"/>
    <mergeCell ref="E32:E34"/>
    <mergeCell ref="F32:F34"/>
    <mergeCell ref="A5:N5"/>
    <mergeCell ref="H32:H34"/>
    <mergeCell ref="D47:E47"/>
    <mergeCell ref="F14:F16"/>
    <mergeCell ref="G14:G16"/>
    <mergeCell ref="F18:F20"/>
    <mergeCell ref="G18:G20"/>
    <mergeCell ref="A24:O24"/>
    <mergeCell ref="A27:O27"/>
    <mergeCell ref="A32:B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9"/>
  <sheetViews>
    <sheetView view="pageBreakPreview" zoomScale="85" zoomScaleNormal="85" zoomScaleSheetLayoutView="85" workbookViewId="0" topLeftCell="N159">
      <selection activeCell="A1" sqref="A1:X172"/>
    </sheetView>
  </sheetViews>
  <sheetFormatPr defaultColWidth="9.140625" defaultRowHeight="12.75"/>
  <cols>
    <col min="1" max="1" width="3.421875" style="28" customWidth="1"/>
    <col min="2" max="2" width="8.140625" style="28" customWidth="1"/>
    <col min="3" max="3" width="4.28125" style="28" customWidth="1"/>
    <col min="4" max="4" width="9.28125" style="28" customWidth="1"/>
    <col min="5" max="5" width="40.7109375" style="28" customWidth="1"/>
    <col min="6" max="6" width="21.8515625" style="28" customWidth="1"/>
    <col min="7" max="7" width="11.00390625" style="28" customWidth="1"/>
    <col min="8" max="8" width="11.00390625" style="37" customWidth="1"/>
    <col min="9" max="10" width="10.8515625" style="28" customWidth="1"/>
    <col min="11" max="11" width="11.28125" style="28" bestFit="1" customWidth="1"/>
    <col min="12" max="13" width="10.57421875" style="28" customWidth="1"/>
    <col min="14" max="14" width="10.7109375" style="28" customWidth="1"/>
    <col min="15" max="15" width="10.8515625" style="28" customWidth="1"/>
    <col min="16" max="20" width="10.57421875" style="28" customWidth="1"/>
    <col min="21" max="21" width="11.00390625" style="28" customWidth="1"/>
    <col min="22" max="22" width="10.7109375" style="28" customWidth="1"/>
    <col min="23" max="23" width="10.8515625" style="28" customWidth="1"/>
    <col min="24" max="24" width="11.28125" style="28" customWidth="1"/>
    <col min="25" max="16384" width="9.140625" style="28" customWidth="1"/>
  </cols>
  <sheetData>
    <row r="1" spans="1:24" ht="15.75">
      <c r="A1" s="379"/>
      <c r="B1" s="379"/>
      <c r="C1" s="379"/>
      <c r="D1" s="379"/>
      <c r="E1" s="379"/>
      <c r="H1" s="41"/>
      <c r="U1" s="595" t="s">
        <v>243</v>
      </c>
      <c r="V1" s="595"/>
      <c r="W1" s="595"/>
      <c r="X1" s="595"/>
    </row>
    <row r="2" spans="8:24" ht="15.75">
      <c r="H2" s="41"/>
      <c r="U2" s="595" t="s">
        <v>505</v>
      </c>
      <c r="V2" s="595"/>
      <c r="W2" s="595"/>
      <c r="X2" s="595"/>
    </row>
    <row r="3" spans="8:24" ht="15.75">
      <c r="H3" s="41"/>
      <c r="U3" s="595" t="s">
        <v>498</v>
      </c>
      <c r="V3" s="595"/>
      <c r="W3" s="595"/>
      <c r="X3" s="595"/>
    </row>
    <row r="4" ht="12.75">
      <c r="H4" s="41"/>
    </row>
    <row r="5" spans="1:24" ht="36" customHeight="1">
      <c r="A5" s="377" t="s">
        <v>504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</row>
    <row r="6" spans="1:24" ht="15.75">
      <c r="A6" s="21"/>
      <c r="B6" s="22"/>
      <c r="C6" s="23"/>
      <c r="D6" s="23"/>
      <c r="E6" s="24"/>
      <c r="F6" s="24"/>
      <c r="G6" s="23"/>
      <c r="H6" s="38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V6" s="27"/>
      <c r="W6" s="26"/>
      <c r="X6" s="26"/>
    </row>
    <row r="7" spans="1:24" ht="15" customHeight="1" thickBot="1">
      <c r="A7" s="21"/>
      <c r="B7" s="22"/>
      <c r="C7" s="23"/>
      <c r="D7" s="23"/>
      <c r="E7" s="25"/>
      <c r="F7" s="25"/>
      <c r="G7" s="23"/>
      <c r="H7" s="38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386" t="s">
        <v>461</v>
      </c>
      <c r="X7" s="386"/>
    </row>
    <row r="8" spans="1:24" ht="16.5" customHeight="1" thickBot="1">
      <c r="A8" s="268"/>
      <c r="B8" s="269"/>
      <c r="C8" s="268"/>
      <c r="D8" s="268"/>
      <c r="E8" s="269"/>
      <c r="F8" s="269"/>
      <c r="G8" s="270"/>
      <c r="H8" s="45" t="s">
        <v>443</v>
      </c>
      <c r="I8" s="527" t="s">
        <v>473</v>
      </c>
      <c r="J8" s="527" t="s">
        <v>486</v>
      </c>
      <c r="K8" s="389" t="s">
        <v>441</v>
      </c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1"/>
      <c r="W8" s="392" t="s">
        <v>471</v>
      </c>
      <c r="X8" s="393"/>
    </row>
    <row r="9" spans="1:24" s="29" customFormat="1" ht="14.25" customHeight="1">
      <c r="A9" s="530" t="s">
        <v>260</v>
      </c>
      <c r="B9" s="532" t="s">
        <v>476</v>
      </c>
      <c r="C9" s="533"/>
      <c r="D9" s="536" t="s">
        <v>350</v>
      </c>
      <c r="E9" s="536" t="s">
        <v>444</v>
      </c>
      <c r="F9" s="536" t="s">
        <v>477</v>
      </c>
      <c r="G9" s="537" t="s">
        <v>253</v>
      </c>
      <c r="H9" s="539" t="s">
        <v>445</v>
      </c>
      <c r="I9" s="528"/>
      <c r="J9" s="528"/>
      <c r="K9" s="396" t="s">
        <v>499</v>
      </c>
      <c r="L9" s="481" t="s">
        <v>465</v>
      </c>
      <c r="M9" s="481"/>
      <c r="N9" s="481"/>
      <c r="O9" s="481"/>
      <c r="P9" s="481"/>
      <c r="Q9" s="481"/>
      <c r="R9" s="481"/>
      <c r="S9" s="481"/>
      <c r="T9" s="482"/>
      <c r="U9" s="483"/>
      <c r="V9" s="394" t="s">
        <v>478</v>
      </c>
      <c r="W9" s="396" t="s">
        <v>472</v>
      </c>
      <c r="X9" s="69" t="s">
        <v>465</v>
      </c>
    </row>
    <row r="10" spans="1:24" s="29" customFormat="1" ht="12.75" customHeight="1">
      <c r="A10" s="531"/>
      <c r="B10" s="534"/>
      <c r="C10" s="535"/>
      <c r="D10" s="466"/>
      <c r="E10" s="466"/>
      <c r="F10" s="466"/>
      <c r="G10" s="538"/>
      <c r="H10" s="540"/>
      <c r="I10" s="528"/>
      <c r="J10" s="591" t="s">
        <v>487</v>
      </c>
      <c r="K10" s="397"/>
      <c r="L10" s="395" t="s">
        <v>500</v>
      </c>
      <c r="M10" s="485" t="s">
        <v>465</v>
      </c>
      <c r="N10" s="486"/>
      <c r="O10" s="387" t="s">
        <v>501</v>
      </c>
      <c r="P10" s="398" t="s">
        <v>465</v>
      </c>
      <c r="Q10" s="398"/>
      <c r="R10" s="398"/>
      <c r="S10" s="398"/>
      <c r="T10" s="399"/>
      <c r="U10" s="400"/>
      <c r="V10" s="395"/>
      <c r="W10" s="397"/>
      <c r="X10" s="444" t="s">
        <v>474</v>
      </c>
    </row>
    <row r="11" spans="1:24" s="29" customFormat="1" ht="12.75" customHeight="1">
      <c r="A11" s="531"/>
      <c r="B11" s="534"/>
      <c r="C11" s="535"/>
      <c r="D11" s="466"/>
      <c r="E11" s="466"/>
      <c r="F11" s="466"/>
      <c r="G11" s="538"/>
      <c r="H11" s="540"/>
      <c r="I11" s="528"/>
      <c r="J11" s="592"/>
      <c r="K11" s="397"/>
      <c r="L11" s="395"/>
      <c r="M11" s="380" t="s">
        <v>446</v>
      </c>
      <c r="N11" s="380" t="s">
        <v>447</v>
      </c>
      <c r="O11" s="480"/>
      <c r="P11" s="387" t="s">
        <v>448</v>
      </c>
      <c r="Q11" s="68" t="s">
        <v>465</v>
      </c>
      <c r="R11" s="380" t="s">
        <v>449</v>
      </c>
      <c r="S11" s="380" t="s">
        <v>272</v>
      </c>
      <c r="T11" s="380" t="s">
        <v>249</v>
      </c>
      <c r="U11" s="380" t="s">
        <v>250</v>
      </c>
      <c r="V11" s="395"/>
      <c r="W11" s="397"/>
      <c r="X11" s="445"/>
    </row>
    <row r="12" spans="1:24" s="29" customFormat="1" ht="57" customHeight="1" thickBot="1">
      <c r="A12" s="531"/>
      <c r="B12" s="534"/>
      <c r="C12" s="535"/>
      <c r="D12" s="466"/>
      <c r="E12" s="466"/>
      <c r="F12" s="466"/>
      <c r="G12" s="538"/>
      <c r="H12" s="63" t="s">
        <v>470</v>
      </c>
      <c r="I12" s="529"/>
      <c r="J12" s="219" t="s">
        <v>488</v>
      </c>
      <c r="K12" s="397"/>
      <c r="L12" s="395"/>
      <c r="M12" s="381"/>
      <c r="N12" s="381"/>
      <c r="O12" s="480"/>
      <c r="P12" s="388"/>
      <c r="Q12" s="46" t="s">
        <v>424</v>
      </c>
      <c r="R12" s="381"/>
      <c r="S12" s="381"/>
      <c r="T12" s="381"/>
      <c r="U12" s="381"/>
      <c r="V12" s="395"/>
      <c r="W12" s="397"/>
      <c r="X12" s="446"/>
    </row>
    <row r="13" spans="1:24" s="29" customFormat="1" ht="12" customHeight="1" thickBot="1">
      <c r="A13" s="47">
        <v>1</v>
      </c>
      <c r="B13" s="541">
        <v>2</v>
      </c>
      <c r="C13" s="541"/>
      <c r="D13" s="48">
        <v>3</v>
      </c>
      <c r="E13" s="48">
        <v>4</v>
      </c>
      <c r="F13" s="48">
        <v>5</v>
      </c>
      <c r="G13" s="49">
        <v>6</v>
      </c>
      <c r="H13" s="50">
        <v>7</v>
      </c>
      <c r="I13" s="180">
        <v>8</v>
      </c>
      <c r="J13" s="260">
        <v>9</v>
      </c>
      <c r="K13" s="47">
        <v>10</v>
      </c>
      <c r="L13" s="48">
        <v>11</v>
      </c>
      <c r="M13" s="48">
        <v>12</v>
      </c>
      <c r="N13" s="48">
        <v>13</v>
      </c>
      <c r="O13" s="48">
        <v>14</v>
      </c>
      <c r="P13" s="48">
        <v>15</v>
      </c>
      <c r="Q13" s="48">
        <v>16</v>
      </c>
      <c r="R13" s="48">
        <v>17</v>
      </c>
      <c r="S13" s="48">
        <v>18</v>
      </c>
      <c r="T13" s="48">
        <v>19</v>
      </c>
      <c r="U13" s="48">
        <v>20</v>
      </c>
      <c r="V13" s="51">
        <v>21</v>
      </c>
      <c r="W13" s="47">
        <v>22</v>
      </c>
      <c r="X13" s="51">
        <v>23</v>
      </c>
    </row>
    <row r="14" spans="1:26" s="33" customFormat="1" ht="3" customHeight="1" hidden="1" thickBot="1">
      <c r="A14" s="361" t="s">
        <v>273</v>
      </c>
      <c r="B14" s="364"/>
      <c r="C14" s="361" t="s">
        <v>274</v>
      </c>
      <c r="D14" s="361"/>
      <c r="E14" s="361"/>
      <c r="F14" s="361"/>
      <c r="G14" s="361"/>
      <c r="H14" s="52">
        <f>H17+H23+H32+H50+H59</f>
        <v>199004937</v>
      </c>
      <c r="I14" s="420">
        <f>I17+I23+I32+I50+I59</f>
        <v>81129164</v>
      </c>
      <c r="J14" s="220" t="s">
        <v>486</v>
      </c>
      <c r="K14" s="133">
        <f>K17+K23+K32+K50+K59</f>
        <v>104086566</v>
      </c>
      <c r="L14" s="134">
        <f aca="true" t="shared" si="0" ref="L14:X15">L17+L23+L32+L50+L59</f>
        <v>69728319</v>
      </c>
      <c r="M14" s="134">
        <f t="shared" si="0"/>
        <v>0</v>
      </c>
      <c r="N14" s="134">
        <f t="shared" si="0"/>
        <v>69728319</v>
      </c>
      <c r="O14" s="134">
        <f t="shared" si="0"/>
        <v>34358247</v>
      </c>
      <c r="P14" s="134">
        <f t="shared" si="0"/>
        <v>31268682</v>
      </c>
      <c r="Q14" s="134">
        <f t="shared" si="0"/>
        <v>6942287</v>
      </c>
      <c r="R14" s="134">
        <f t="shared" si="0"/>
        <v>1648706</v>
      </c>
      <c r="S14" s="134">
        <f t="shared" si="0"/>
        <v>1440859</v>
      </c>
      <c r="T14" s="134">
        <f t="shared" si="0"/>
        <v>0</v>
      </c>
      <c r="U14" s="135">
        <f t="shared" si="0"/>
        <v>34358247</v>
      </c>
      <c r="V14" s="181">
        <f t="shared" si="0"/>
        <v>25712301</v>
      </c>
      <c r="W14" s="133">
        <f t="shared" si="0"/>
        <v>13698500</v>
      </c>
      <c r="X14" s="136">
        <f t="shared" si="0"/>
        <v>1919705</v>
      </c>
      <c r="Z14" s="253">
        <f>U14+T14-O14</f>
        <v>0</v>
      </c>
    </row>
    <row r="15" spans="1:26" s="33" customFormat="1" ht="18" customHeight="1" hidden="1" thickBot="1">
      <c r="A15" s="361"/>
      <c r="B15" s="364"/>
      <c r="C15" s="361"/>
      <c r="D15" s="361"/>
      <c r="E15" s="361"/>
      <c r="F15" s="361"/>
      <c r="G15" s="361"/>
      <c r="H15" s="406">
        <f>H18+H24+H33+H51+H60</f>
        <v>136469594</v>
      </c>
      <c r="I15" s="420"/>
      <c r="J15" s="244" t="s">
        <v>487</v>
      </c>
      <c r="K15" s="137">
        <f>K18+K24+K33+K51+K60</f>
        <v>90707</v>
      </c>
      <c r="L15" s="138">
        <f t="shared" si="0"/>
        <v>0</v>
      </c>
      <c r="M15" s="138">
        <f t="shared" si="0"/>
        <v>0</v>
      </c>
      <c r="N15" s="138">
        <f t="shared" si="0"/>
        <v>0</v>
      </c>
      <c r="O15" s="138">
        <f t="shared" si="0"/>
        <v>90707</v>
      </c>
      <c r="P15" s="138">
        <f t="shared" si="0"/>
        <v>0</v>
      </c>
      <c r="Q15" s="138">
        <f t="shared" si="0"/>
        <v>0</v>
      </c>
      <c r="R15" s="138">
        <f t="shared" si="0"/>
        <v>90707</v>
      </c>
      <c r="S15" s="138">
        <f t="shared" si="0"/>
        <v>0</v>
      </c>
      <c r="T15" s="138">
        <f t="shared" si="0"/>
        <v>0</v>
      </c>
      <c r="U15" s="139">
        <f t="shared" si="0"/>
        <v>90707</v>
      </c>
      <c r="V15" s="182">
        <f t="shared" si="0"/>
        <v>0</v>
      </c>
      <c r="W15" s="137">
        <f t="shared" si="0"/>
        <v>0</v>
      </c>
      <c r="X15" s="140">
        <f>X18+X24+X33+X51+X60</f>
        <v>0</v>
      </c>
      <c r="Z15" s="253">
        <f aca="true" t="shared" si="1" ref="Z15:Z78">U15+T15-O15</f>
        <v>0</v>
      </c>
    </row>
    <row r="16" spans="1:26" s="33" customFormat="1" ht="18" customHeight="1" hidden="1" thickBot="1">
      <c r="A16" s="364"/>
      <c r="B16" s="364"/>
      <c r="C16" s="361"/>
      <c r="D16" s="361"/>
      <c r="E16" s="361"/>
      <c r="F16" s="361"/>
      <c r="G16" s="361"/>
      <c r="H16" s="407"/>
      <c r="I16" s="421"/>
      <c r="J16" s="222" t="s">
        <v>488</v>
      </c>
      <c r="K16" s="141">
        <f>K14+K15</f>
        <v>104177273</v>
      </c>
      <c r="L16" s="142">
        <f aca="true" t="shared" si="2" ref="L16:X16">L14+L15</f>
        <v>69728319</v>
      </c>
      <c r="M16" s="142">
        <f t="shared" si="2"/>
        <v>0</v>
      </c>
      <c r="N16" s="142">
        <f t="shared" si="2"/>
        <v>69728319</v>
      </c>
      <c r="O16" s="142">
        <f t="shared" si="2"/>
        <v>34448954</v>
      </c>
      <c r="P16" s="142">
        <f t="shared" si="2"/>
        <v>31268682</v>
      </c>
      <c r="Q16" s="142">
        <f t="shared" si="2"/>
        <v>6942287</v>
      </c>
      <c r="R16" s="142">
        <f t="shared" si="2"/>
        <v>1739413</v>
      </c>
      <c r="S16" s="142">
        <f t="shared" si="2"/>
        <v>1440859</v>
      </c>
      <c r="T16" s="142">
        <f t="shared" si="2"/>
        <v>0</v>
      </c>
      <c r="U16" s="142">
        <f t="shared" si="2"/>
        <v>34448954</v>
      </c>
      <c r="V16" s="183">
        <f t="shared" si="2"/>
        <v>25712301</v>
      </c>
      <c r="W16" s="141">
        <f t="shared" si="2"/>
        <v>13698500</v>
      </c>
      <c r="X16" s="143">
        <f t="shared" si="2"/>
        <v>1919705</v>
      </c>
      <c r="Z16" s="253">
        <f t="shared" si="1"/>
        <v>0</v>
      </c>
    </row>
    <row r="17" spans="1:26" s="33" customFormat="1" ht="18" customHeight="1" hidden="1" thickBot="1">
      <c r="A17" s="361" t="s">
        <v>275</v>
      </c>
      <c r="B17" s="361"/>
      <c r="C17" s="542" t="s">
        <v>276</v>
      </c>
      <c r="D17" s="542"/>
      <c r="E17" s="542"/>
      <c r="F17" s="542"/>
      <c r="G17" s="542"/>
      <c r="H17" s="52">
        <f>H20</f>
        <v>33719572</v>
      </c>
      <c r="I17" s="421">
        <f>I20</f>
        <v>25735381</v>
      </c>
      <c r="J17" s="223" t="s">
        <v>486</v>
      </c>
      <c r="K17" s="144">
        <f>K20</f>
        <v>7984191</v>
      </c>
      <c r="L17" s="145">
        <f aca="true" t="shared" si="3" ref="L17:X18">L20</f>
        <v>5393425</v>
      </c>
      <c r="M17" s="145">
        <f t="shared" si="3"/>
        <v>0</v>
      </c>
      <c r="N17" s="145">
        <f t="shared" si="3"/>
        <v>5393425</v>
      </c>
      <c r="O17" s="145">
        <f t="shared" si="3"/>
        <v>2590766</v>
      </c>
      <c r="P17" s="145">
        <f t="shared" si="3"/>
        <v>2590766</v>
      </c>
      <c r="Q17" s="145">
        <f t="shared" si="3"/>
        <v>1367920</v>
      </c>
      <c r="R17" s="145">
        <f t="shared" si="3"/>
        <v>0</v>
      </c>
      <c r="S17" s="145">
        <f t="shared" si="3"/>
        <v>0</v>
      </c>
      <c r="T17" s="145">
        <f t="shared" si="3"/>
        <v>0</v>
      </c>
      <c r="U17" s="145">
        <f t="shared" si="3"/>
        <v>2590766</v>
      </c>
      <c r="V17" s="184">
        <f t="shared" si="3"/>
        <v>8550681</v>
      </c>
      <c r="W17" s="144">
        <f t="shared" si="3"/>
        <v>0</v>
      </c>
      <c r="X17" s="146">
        <f>X20</f>
        <v>0</v>
      </c>
      <c r="Z17" s="253">
        <f t="shared" si="1"/>
        <v>0</v>
      </c>
    </row>
    <row r="18" spans="1:26" s="33" customFormat="1" ht="18" customHeight="1" hidden="1" thickBot="1">
      <c r="A18" s="361"/>
      <c r="B18" s="361"/>
      <c r="C18" s="542"/>
      <c r="D18" s="542"/>
      <c r="E18" s="542"/>
      <c r="F18" s="542"/>
      <c r="G18" s="542"/>
      <c r="H18" s="406">
        <f>H21</f>
        <v>25289679</v>
      </c>
      <c r="I18" s="421"/>
      <c r="J18" s="245" t="s">
        <v>487</v>
      </c>
      <c r="K18" s="147">
        <f>K21</f>
        <v>0</v>
      </c>
      <c r="L18" s="148">
        <f t="shared" si="3"/>
        <v>0</v>
      </c>
      <c r="M18" s="148">
        <f t="shared" si="3"/>
        <v>0</v>
      </c>
      <c r="N18" s="148">
        <f t="shared" si="3"/>
        <v>0</v>
      </c>
      <c r="O18" s="148">
        <f t="shared" si="3"/>
        <v>0</v>
      </c>
      <c r="P18" s="148">
        <f t="shared" si="3"/>
        <v>0</v>
      </c>
      <c r="Q18" s="148">
        <f t="shared" si="3"/>
        <v>0</v>
      </c>
      <c r="R18" s="148">
        <f t="shared" si="3"/>
        <v>0</v>
      </c>
      <c r="S18" s="148">
        <f t="shared" si="3"/>
        <v>0</v>
      </c>
      <c r="T18" s="148">
        <f t="shared" si="3"/>
        <v>0</v>
      </c>
      <c r="U18" s="148">
        <f t="shared" si="3"/>
        <v>0</v>
      </c>
      <c r="V18" s="185">
        <f t="shared" si="3"/>
        <v>0</v>
      </c>
      <c r="W18" s="147">
        <f t="shared" si="3"/>
        <v>0</v>
      </c>
      <c r="X18" s="149">
        <f t="shared" si="3"/>
        <v>0</v>
      </c>
      <c r="Z18" s="253">
        <f t="shared" si="1"/>
        <v>0</v>
      </c>
    </row>
    <row r="19" spans="1:26" s="33" customFormat="1" ht="18" customHeight="1" hidden="1" thickBot="1">
      <c r="A19" s="361"/>
      <c r="B19" s="361"/>
      <c r="C19" s="542"/>
      <c r="D19" s="542"/>
      <c r="E19" s="542"/>
      <c r="F19" s="542"/>
      <c r="G19" s="542"/>
      <c r="H19" s="407"/>
      <c r="I19" s="421"/>
      <c r="J19" s="222" t="s">
        <v>488</v>
      </c>
      <c r="K19" s="141">
        <f>K17+K18</f>
        <v>7984191</v>
      </c>
      <c r="L19" s="142">
        <f aca="true" t="shared" si="4" ref="L19:W19">L17+L18</f>
        <v>5393425</v>
      </c>
      <c r="M19" s="142">
        <f t="shared" si="4"/>
        <v>0</v>
      </c>
      <c r="N19" s="142">
        <f t="shared" si="4"/>
        <v>5393425</v>
      </c>
      <c r="O19" s="142">
        <f t="shared" si="4"/>
        <v>2590766</v>
      </c>
      <c r="P19" s="142">
        <f t="shared" si="4"/>
        <v>2590766</v>
      </c>
      <c r="Q19" s="142">
        <f t="shared" si="4"/>
        <v>1367920</v>
      </c>
      <c r="R19" s="142">
        <f t="shared" si="4"/>
        <v>0</v>
      </c>
      <c r="S19" s="142">
        <f t="shared" si="4"/>
        <v>0</v>
      </c>
      <c r="T19" s="142">
        <f t="shared" si="4"/>
        <v>0</v>
      </c>
      <c r="U19" s="142">
        <f t="shared" si="4"/>
        <v>2590766</v>
      </c>
      <c r="V19" s="183">
        <f t="shared" si="4"/>
        <v>8550681</v>
      </c>
      <c r="W19" s="141">
        <f t="shared" si="4"/>
        <v>0</v>
      </c>
      <c r="X19" s="143">
        <f>X17+X18</f>
        <v>0</v>
      </c>
      <c r="Z19" s="253">
        <f t="shared" si="1"/>
        <v>0</v>
      </c>
    </row>
    <row r="20" spans="1:26" ht="18" customHeight="1" hidden="1" thickBot="1">
      <c r="A20" s="436" t="s">
        <v>358</v>
      </c>
      <c r="B20" s="447" t="s">
        <v>467</v>
      </c>
      <c r="C20" s="439" t="s">
        <v>277</v>
      </c>
      <c r="D20" s="439">
        <v>312</v>
      </c>
      <c r="E20" s="543" t="s">
        <v>6</v>
      </c>
      <c r="F20" s="439" t="s">
        <v>278</v>
      </c>
      <c r="G20" s="545" t="s">
        <v>279</v>
      </c>
      <c r="H20" s="53">
        <f>I20+K22+W22</f>
        <v>33719572</v>
      </c>
      <c r="I20" s="584">
        <v>25735381</v>
      </c>
      <c r="J20" s="225" t="s">
        <v>486</v>
      </c>
      <c r="K20" s="132">
        <f>L20+O20</f>
        <v>7984191</v>
      </c>
      <c r="L20" s="113">
        <f>M20+N20</f>
        <v>5393425</v>
      </c>
      <c r="M20" s="82">
        <v>0</v>
      </c>
      <c r="N20" s="82">
        <v>5393425</v>
      </c>
      <c r="O20" s="113">
        <f>P20+R20+S20</f>
        <v>2590766</v>
      </c>
      <c r="P20" s="82">
        <v>2590766</v>
      </c>
      <c r="Q20" s="82">
        <v>1367920</v>
      </c>
      <c r="R20" s="82">
        <v>0</v>
      </c>
      <c r="S20" s="82">
        <v>0</v>
      </c>
      <c r="T20" s="82">
        <v>0</v>
      </c>
      <c r="U20" s="82">
        <v>2590766</v>
      </c>
      <c r="V20" s="93">
        <v>8550681</v>
      </c>
      <c r="W20" s="94">
        <v>0</v>
      </c>
      <c r="X20" s="95">
        <v>0</v>
      </c>
      <c r="Z20" s="253">
        <f t="shared" si="1"/>
        <v>0</v>
      </c>
    </row>
    <row r="21" spans="1:26" ht="18" customHeight="1" hidden="1" thickBot="1">
      <c r="A21" s="437"/>
      <c r="B21" s="275"/>
      <c r="C21" s="440"/>
      <c r="D21" s="440"/>
      <c r="E21" s="544"/>
      <c r="F21" s="440"/>
      <c r="G21" s="546"/>
      <c r="H21" s="403">
        <v>25289679</v>
      </c>
      <c r="I21" s="553"/>
      <c r="J21" s="226" t="s">
        <v>487</v>
      </c>
      <c r="K21" s="151">
        <f>L21+O21</f>
        <v>0</v>
      </c>
      <c r="L21" s="121">
        <f>M21+N21</f>
        <v>0</v>
      </c>
      <c r="M21" s="84">
        <v>0</v>
      </c>
      <c r="N21" s="84">
        <v>0</v>
      </c>
      <c r="O21" s="121">
        <f>P21+R21+S21</f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186">
        <v>0</v>
      </c>
      <c r="W21" s="96">
        <v>0</v>
      </c>
      <c r="X21" s="97">
        <v>0</v>
      </c>
      <c r="Z21" s="253">
        <f t="shared" si="1"/>
        <v>0</v>
      </c>
    </row>
    <row r="22" spans="1:26" ht="18" customHeight="1" hidden="1" thickBot="1">
      <c r="A22" s="443"/>
      <c r="B22" s="441"/>
      <c r="C22" s="441"/>
      <c r="D22" s="441"/>
      <c r="E22" s="519"/>
      <c r="F22" s="441"/>
      <c r="G22" s="547"/>
      <c r="H22" s="405"/>
      <c r="I22" s="554"/>
      <c r="J22" s="227" t="s">
        <v>488</v>
      </c>
      <c r="K22" s="152">
        <f>K20+K21</f>
        <v>7984191</v>
      </c>
      <c r="L22" s="114">
        <f>L20+L21</f>
        <v>5393425</v>
      </c>
      <c r="M22" s="114">
        <f>M20+M21</f>
        <v>0</v>
      </c>
      <c r="N22" s="114">
        <f>N20+N21</f>
        <v>5393425</v>
      </c>
      <c r="O22" s="114">
        <f aca="true" t="shared" si="5" ref="O22:U22">O20+O21</f>
        <v>2590766</v>
      </c>
      <c r="P22" s="114">
        <f t="shared" si="5"/>
        <v>2590766</v>
      </c>
      <c r="Q22" s="114">
        <f t="shared" si="5"/>
        <v>1367920</v>
      </c>
      <c r="R22" s="114">
        <f t="shared" si="5"/>
        <v>0</v>
      </c>
      <c r="S22" s="114">
        <f t="shared" si="5"/>
        <v>0</v>
      </c>
      <c r="T22" s="114">
        <f t="shared" si="5"/>
        <v>0</v>
      </c>
      <c r="U22" s="114">
        <f t="shared" si="5"/>
        <v>2590766</v>
      </c>
      <c r="V22" s="187">
        <f>V20+V21</f>
        <v>8550681</v>
      </c>
      <c r="W22" s="152">
        <f>W20+W21</f>
        <v>0</v>
      </c>
      <c r="X22" s="153">
        <f>X20+X21</f>
        <v>0</v>
      </c>
      <c r="Z22" s="253">
        <f t="shared" si="1"/>
        <v>0</v>
      </c>
    </row>
    <row r="23" spans="1:26" s="33" customFormat="1" ht="6" customHeight="1" hidden="1" thickBot="1">
      <c r="A23" s="361" t="s">
        <v>280</v>
      </c>
      <c r="B23" s="361"/>
      <c r="C23" s="361" t="s">
        <v>281</v>
      </c>
      <c r="D23" s="361"/>
      <c r="E23" s="361"/>
      <c r="F23" s="361"/>
      <c r="G23" s="361"/>
      <c r="H23" s="52">
        <f>H26+H29</f>
        <v>14774000</v>
      </c>
      <c r="I23" s="420">
        <f>I26+I29</f>
        <v>4470000</v>
      </c>
      <c r="J23" s="220" t="s">
        <v>486</v>
      </c>
      <c r="K23" s="133">
        <f>K26+K29</f>
        <v>8349000</v>
      </c>
      <c r="L23" s="134">
        <f aca="true" t="shared" si="6" ref="L23:X23">L26+L29</f>
        <v>6261500</v>
      </c>
      <c r="M23" s="134">
        <f t="shared" si="6"/>
        <v>0</v>
      </c>
      <c r="N23" s="134">
        <f t="shared" si="6"/>
        <v>6261500</v>
      </c>
      <c r="O23" s="134">
        <f t="shared" si="6"/>
        <v>2087500</v>
      </c>
      <c r="P23" s="134">
        <f t="shared" si="6"/>
        <v>2087500</v>
      </c>
      <c r="Q23" s="134">
        <f t="shared" si="6"/>
        <v>1184050</v>
      </c>
      <c r="R23" s="134">
        <f t="shared" si="6"/>
        <v>0</v>
      </c>
      <c r="S23" s="134">
        <f t="shared" si="6"/>
        <v>0</v>
      </c>
      <c r="T23" s="134">
        <f t="shared" si="6"/>
        <v>0</v>
      </c>
      <c r="U23" s="134">
        <f t="shared" si="6"/>
        <v>2087500</v>
      </c>
      <c r="V23" s="188">
        <f t="shared" si="6"/>
        <v>8437050</v>
      </c>
      <c r="W23" s="133">
        <f t="shared" si="6"/>
        <v>1955000</v>
      </c>
      <c r="X23" s="136">
        <f t="shared" si="6"/>
        <v>489000</v>
      </c>
      <c r="Z23" s="253">
        <f t="shared" si="1"/>
        <v>0</v>
      </c>
    </row>
    <row r="24" spans="1:26" s="33" customFormat="1" ht="18" customHeight="1" hidden="1" thickBot="1">
      <c r="A24" s="361"/>
      <c r="B24" s="361"/>
      <c r="C24" s="361"/>
      <c r="D24" s="361"/>
      <c r="E24" s="361"/>
      <c r="F24" s="361"/>
      <c r="G24" s="361"/>
      <c r="H24" s="406">
        <f>H27+H30</f>
        <v>11080000</v>
      </c>
      <c r="I24" s="420"/>
      <c r="J24" s="244" t="s">
        <v>487</v>
      </c>
      <c r="K24" s="137">
        <f>K27+K30</f>
        <v>0</v>
      </c>
      <c r="L24" s="138">
        <f aca="true" t="shared" si="7" ref="L24:W24">L27+L30</f>
        <v>0</v>
      </c>
      <c r="M24" s="138">
        <f t="shared" si="7"/>
        <v>0</v>
      </c>
      <c r="N24" s="138">
        <f t="shared" si="7"/>
        <v>0</v>
      </c>
      <c r="O24" s="138">
        <f t="shared" si="7"/>
        <v>0</v>
      </c>
      <c r="P24" s="138">
        <f t="shared" si="7"/>
        <v>0</v>
      </c>
      <c r="Q24" s="138">
        <f t="shared" si="7"/>
        <v>0</v>
      </c>
      <c r="R24" s="138">
        <f t="shared" si="7"/>
        <v>0</v>
      </c>
      <c r="S24" s="138">
        <f t="shared" si="7"/>
        <v>0</v>
      </c>
      <c r="T24" s="138">
        <f t="shared" si="7"/>
        <v>0</v>
      </c>
      <c r="U24" s="138">
        <f t="shared" si="7"/>
        <v>0</v>
      </c>
      <c r="V24" s="189">
        <f t="shared" si="7"/>
        <v>0</v>
      </c>
      <c r="W24" s="137">
        <f t="shared" si="7"/>
        <v>0</v>
      </c>
      <c r="X24" s="140">
        <f>X27+X30</f>
        <v>0</v>
      </c>
      <c r="Z24" s="253">
        <f t="shared" si="1"/>
        <v>0</v>
      </c>
    </row>
    <row r="25" spans="1:26" s="33" customFormat="1" ht="18" customHeight="1" hidden="1" thickBot="1">
      <c r="A25" s="361"/>
      <c r="B25" s="361"/>
      <c r="C25" s="361"/>
      <c r="D25" s="361"/>
      <c r="E25" s="361"/>
      <c r="F25" s="361"/>
      <c r="G25" s="361"/>
      <c r="H25" s="407"/>
      <c r="I25" s="421"/>
      <c r="J25" s="222" t="s">
        <v>488</v>
      </c>
      <c r="K25" s="141">
        <f>K23+K24</f>
        <v>8349000</v>
      </c>
      <c r="L25" s="142">
        <f aca="true" t="shared" si="8" ref="L25:X25">L23+L24</f>
        <v>6261500</v>
      </c>
      <c r="M25" s="142">
        <f t="shared" si="8"/>
        <v>0</v>
      </c>
      <c r="N25" s="142">
        <f t="shared" si="8"/>
        <v>6261500</v>
      </c>
      <c r="O25" s="142">
        <f t="shared" si="8"/>
        <v>2087500</v>
      </c>
      <c r="P25" s="142">
        <f t="shared" si="8"/>
        <v>2087500</v>
      </c>
      <c r="Q25" s="142">
        <f t="shared" si="8"/>
        <v>1184050</v>
      </c>
      <c r="R25" s="142">
        <f t="shared" si="8"/>
        <v>0</v>
      </c>
      <c r="S25" s="142">
        <f t="shared" si="8"/>
        <v>0</v>
      </c>
      <c r="T25" s="142">
        <f t="shared" si="8"/>
        <v>0</v>
      </c>
      <c r="U25" s="142">
        <f t="shared" si="8"/>
        <v>2087500</v>
      </c>
      <c r="V25" s="183">
        <f t="shared" si="8"/>
        <v>8437050</v>
      </c>
      <c r="W25" s="141">
        <f t="shared" si="8"/>
        <v>1955000</v>
      </c>
      <c r="X25" s="143">
        <f t="shared" si="8"/>
        <v>489000</v>
      </c>
      <c r="Z25" s="253">
        <f t="shared" si="1"/>
        <v>0</v>
      </c>
    </row>
    <row r="26" spans="1:26" ht="18" customHeight="1" hidden="1" thickBot="1">
      <c r="A26" s="436" t="s">
        <v>361</v>
      </c>
      <c r="B26" s="474"/>
      <c r="C26" s="439" t="s">
        <v>282</v>
      </c>
      <c r="D26" s="439" t="s">
        <v>283</v>
      </c>
      <c r="E26" s="447" t="s">
        <v>284</v>
      </c>
      <c r="F26" s="448" t="s">
        <v>285</v>
      </c>
      <c r="G26" s="545" t="s">
        <v>286</v>
      </c>
      <c r="H26" s="53">
        <f>I26+K28+W28</f>
        <v>9020000</v>
      </c>
      <c r="I26" s="584">
        <v>4470000</v>
      </c>
      <c r="J26" s="225" t="s">
        <v>486</v>
      </c>
      <c r="K26" s="132">
        <f>L26+O26</f>
        <v>4550000</v>
      </c>
      <c r="L26" s="113">
        <f>M26+N26</f>
        <v>3412500</v>
      </c>
      <c r="M26" s="82">
        <v>0</v>
      </c>
      <c r="N26" s="82">
        <v>3412500</v>
      </c>
      <c r="O26" s="113">
        <f>P26+R26+S26</f>
        <v>1137500</v>
      </c>
      <c r="P26" s="82">
        <v>1137500</v>
      </c>
      <c r="Q26" s="82">
        <v>682450</v>
      </c>
      <c r="R26" s="82">
        <v>0</v>
      </c>
      <c r="S26" s="82">
        <v>0</v>
      </c>
      <c r="T26" s="82">
        <v>0</v>
      </c>
      <c r="U26" s="82">
        <v>1137500</v>
      </c>
      <c r="V26" s="93">
        <v>6300300</v>
      </c>
      <c r="W26" s="94">
        <v>0</v>
      </c>
      <c r="X26" s="95">
        <v>0</v>
      </c>
      <c r="Z26" s="253">
        <f t="shared" si="1"/>
        <v>0</v>
      </c>
    </row>
    <row r="27" spans="1:26" ht="18" customHeight="1" hidden="1" thickBot="1">
      <c r="A27" s="437"/>
      <c r="B27" s="465"/>
      <c r="C27" s="440"/>
      <c r="D27" s="440"/>
      <c r="E27" s="275"/>
      <c r="F27" s="449"/>
      <c r="G27" s="546"/>
      <c r="H27" s="403">
        <v>6765000</v>
      </c>
      <c r="I27" s="553"/>
      <c r="J27" s="226" t="s">
        <v>487</v>
      </c>
      <c r="K27" s="151">
        <f>L27+O27</f>
        <v>0</v>
      </c>
      <c r="L27" s="121">
        <f>M27+N27</f>
        <v>0</v>
      </c>
      <c r="M27" s="84">
        <v>0</v>
      </c>
      <c r="N27" s="84">
        <v>0</v>
      </c>
      <c r="O27" s="121">
        <f>P27+R27+S27</f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186">
        <v>0</v>
      </c>
      <c r="W27" s="96">
        <v>0</v>
      </c>
      <c r="X27" s="97">
        <v>0</v>
      </c>
      <c r="Z27" s="253">
        <f t="shared" si="1"/>
        <v>0</v>
      </c>
    </row>
    <row r="28" spans="1:26" ht="18" customHeight="1" hidden="1" thickBot="1">
      <c r="A28" s="438"/>
      <c r="B28" s="475"/>
      <c r="C28" s="441"/>
      <c r="D28" s="441"/>
      <c r="E28" s="441"/>
      <c r="F28" s="441"/>
      <c r="G28" s="450"/>
      <c r="H28" s="404"/>
      <c r="I28" s="554"/>
      <c r="J28" s="227" t="s">
        <v>488</v>
      </c>
      <c r="K28" s="152">
        <f>K26+K27</f>
        <v>4550000</v>
      </c>
      <c r="L28" s="114">
        <f aca="true" t="shared" si="9" ref="L28:U28">L26+L27</f>
        <v>3412500</v>
      </c>
      <c r="M28" s="114">
        <f t="shared" si="9"/>
        <v>0</v>
      </c>
      <c r="N28" s="114">
        <f t="shared" si="9"/>
        <v>3412500</v>
      </c>
      <c r="O28" s="114">
        <f t="shared" si="9"/>
        <v>1137500</v>
      </c>
      <c r="P28" s="114">
        <f t="shared" si="9"/>
        <v>1137500</v>
      </c>
      <c r="Q28" s="114">
        <f t="shared" si="9"/>
        <v>682450</v>
      </c>
      <c r="R28" s="114">
        <f t="shared" si="9"/>
        <v>0</v>
      </c>
      <c r="S28" s="114">
        <f t="shared" si="9"/>
        <v>0</v>
      </c>
      <c r="T28" s="114">
        <f t="shared" si="9"/>
        <v>0</v>
      </c>
      <c r="U28" s="114">
        <f t="shared" si="9"/>
        <v>1137500</v>
      </c>
      <c r="V28" s="187">
        <f>V26+V27</f>
        <v>6300300</v>
      </c>
      <c r="W28" s="152">
        <f>W26+W27</f>
        <v>0</v>
      </c>
      <c r="X28" s="153">
        <f>X26+X27</f>
        <v>0</v>
      </c>
      <c r="Z28" s="253">
        <f t="shared" si="1"/>
        <v>0</v>
      </c>
    </row>
    <row r="29" spans="1:26" ht="18" customHeight="1" hidden="1" thickBot="1">
      <c r="A29" s="438" t="s">
        <v>364</v>
      </c>
      <c r="B29" s="475"/>
      <c r="C29" s="478" t="s">
        <v>282</v>
      </c>
      <c r="D29" s="478"/>
      <c r="E29" s="441" t="s">
        <v>425</v>
      </c>
      <c r="F29" s="548" t="s">
        <v>285</v>
      </c>
      <c r="G29" s="450" t="s">
        <v>475</v>
      </c>
      <c r="H29" s="54">
        <f>I29+K31+W31</f>
        <v>5754000</v>
      </c>
      <c r="I29" s="553">
        <v>0</v>
      </c>
      <c r="J29" s="128" t="s">
        <v>486</v>
      </c>
      <c r="K29" s="132">
        <f>L29+O29</f>
        <v>3799000</v>
      </c>
      <c r="L29" s="113">
        <f>M29+N29</f>
        <v>2849000</v>
      </c>
      <c r="M29" s="82">
        <v>0</v>
      </c>
      <c r="N29" s="82">
        <v>2849000</v>
      </c>
      <c r="O29" s="113">
        <f>P29+R29+S29</f>
        <v>950000</v>
      </c>
      <c r="P29" s="82">
        <v>950000</v>
      </c>
      <c r="Q29" s="82">
        <v>501600</v>
      </c>
      <c r="R29" s="82">
        <v>0</v>
      </c>
      <c r="S29" s="82">
        <v>0</v>
      </c>
      <c r="T29" s="82">
        <v>0</v>
      </c>
      <c r="U29" s="82">
        <v>950000</v>
      </c>
      <c r="V29" s="93">
        <v>2136750</v>
      </c>
      <c r="W29" s="94">
        <v>1955000</v>
      </c>
      <c r="X29" s="95">
        <v>489000</v>
      </c>
      <c r="Z29" s="253">
        <f t="shared" si="1"/>
        <v>0</v>
      </c>
    </row>
    <row r="30" spans="1:26" ht="18" customHeight="1" hidden="1" thickBot="1">
      <c r="A30" s="456"/>
      <c r="B30" s="467"/>
      <c r="C30" s="462"/>
      <c r="D30" s="462"/>
      <c r="E30" s="277"/>
      <c r="F30" s="549"/>
      <c r="G30" s="451"/>
      <c r="H30" s="403">
        <v>4315000</v>
      </c>
      <c r="I30" s="553"/>
      <c r="J30" s="226" t="s">
        <v>487</v>
      </c>
      <c r="K30" s="151">
        <f>L30+O30</f>
        <v>0</v>
      </c>
      <c r="L30" s="121">
        <f>M30+N30</f>
        <v>0</v>
      </c>
      <c r="M30" s="84">
        <v>0</v>
      </c>
      <c r="N30" s="84">
        <v>0</v>
      </c>
      <c r="O30" s="121">
        <f>P30+R30+S30</f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186">
        <v>0</v>
      </c>
      <c r="W30" s="96">
        <v>0</v>
      </c>
      <c r="X30" s="97">
        <v>0</v>
      </c>
      <c r="Z30" s="253">
        <f t="shared" si="1"/>
        <v>0</v>
      </c>
    </row>
    <row r="31" spans="1:26" ht="18" customHeight="1" hidden="1" thickBot="1">
      <c r="A31" s="468"/>
      <c r="B31" s="476"/>
      <c r="C31" s="479"/>
      <c r="D31" s="479"/>
      <c r="E31" s="479"/>
      <c r="F31" s="479"/>
      <c r="G31" s="452"/>
      <c r="H31" s="405"/>
      <c r="I31" s="554"/>
      <c r="J31" s="227" t="s">
        <v>488</v>
      </c>
      <c r="K31" s="152">
        <f>K29+K30</f>
        <v>3799000</v>
      </c>
      <c r="L31" s="114">
        <f aca="true" t="shared" si="10" ref="L31:U31">L29+L30</f>
        <v>2849000</v>
      </c>
      <c r="M31" s="114">
        <f t="shared" si="10"/>
        <v>0</v>
      </c>
      <c r="N31" s="114">
        <f t="shared" si="10"/>
        <v>2849000</v>
      </c>
      <c r="O31" s="114">
        <f t="shared" si="10"/>
        <v>950000</v>
      </c>
      <c r="P31" s="114">
        <f t="shared" si="10"/>
        <v>950000</v>
      </c>
      <c r="Q31" s="114">
        <f t="shared" si="10"/>
        <v>501600</v>
      </c>
      <c r="R31" s="114">
        <f t="shared" si="10"/>
        <v>0</v>
      </c>
      <c r="S31" s="114">
        <f t="shared" si="10"/>
        <v>0</v>
      </c>
      <c r="T31" s="114">
        <f t="shared" si="10"/>
        <v>0</v>
      </c>
      <c r="U31" s="114">
        <f t="shared" si="10"/>
        <v>950000</v>
      </c>
      <c r="V31" s="187">
        <f>V29+V30</f>
        <v>2136750</v>
      </c>
      <c r="W31" s="152">
        <f>W29+W30</f>
        <v>1955000</v>
      </c>
      <c r="X31" s="153">
        <f>X29+X30</f>
        <v>489000</v>
      </c>
      <c r="Z31" s="253">
        <f t="shared" si="1"/>
        <v>0</v>
      </c>
    </row>
    <row r="32" spans="1:26" s="33" customFormat="1" ht="18" customHeight="1" hidden="1" thickBot="1">
      <c r="A32" s="361" t="s">
        <v>287</v>
      </c>
      <c r="B32" s="361"/>
      <c r="C32" s="361" t="s">
        <v>288</v>
      </c>
      <c r="D32" s="361"/>
      <c r="E32" s="361"/>
      <c r="F32" s="361"/>
      <c r="G32" s="361"/>
      <c r="H32" s="52">
        <f>H35+H38+H41+H44+H47</f>
        <v>56767231</v>
      </c>
      <c r="I32" s="420">
        <f>I35+I38+I41+I44+I47</f>
        <v>14684753</v>
      </c>
      <c r="J32" s="220" t="s">
        <v>486</v>
      </c>
      <c r="K32" s="133">
        <f>K35+K38+K41+K44+K47</f>
        <v>30338978</v>
      </c>
      <c r="L32" s="134">
        <f aca="true" t="shared" si="11" ref="L32:W32">L35+L38+L41+L44+L47</f>
        <v>22632933</v>
      </c>
      <c r="M32" s="134">
        <f t="shared" si="11"/>
        <v>0</v>
      </c>
      <c r="N32" s="134">
        <f t="shared" si="11"/>
        <v>22632933</v>
      </c>
      <c r="O32" s="134">
        <f t="shared" si="11"/>
        <v>7706045</v>
      </c>
      <c r="P32" s="134">
        <f t="shared" si="11"/>
        <v>5308757</v>
      </c>
      <c r="Q32" s="134">
        <f t="shared" si="11"/>
        <v>2985518</v>
      </c>
      <c r="R32" s="134">
        <f t="shared" si="11"/>
        <v>956429</v>
      </c>
      <c r="S32" s="134">
        <f t="shared" si="11"/>
        <v>1440859</v>
      </c>
      <c r="T32" s="134">
        <f t="shared" si="11"/>
        <v>0</v>
      </c>
      <c r="U32" s="134">
        <f t="shared" si="11"/>
        <v>7706045</v>
      </c>
      <c r="V32" s="188">
        <f t="shared" si="11"/>
        <v>8724570</v>
      </c>
      <c r="W32" s="133">
        <f t="shared" si="11"/>
        <v>11743500</v>
      </c>
      <c r="X32" s="136">
        <f>X35+X38+X41+X44+X47</f>
        <v>1430705</v>
      </c>
      <c r="Z32" s="253">
        <f t="shared" si="1"/>
        <v>0</v>
      </c>
    </row>
    <row r="33" spans="1:26" s="33" customFormat="1" ht="18" customHeight="1" hidden="1" thickBot="1">
      <c r="A33" s="361"/>
      <c r="B33" s="361"/>
      <c r="C33" s="361"/>
      <c r="D33" s="361"/>
      <c r="E33" s="361"/>
      <c r="F33" s="361"/>
      <c r="G33" s="361"/>
      <c r="H33" s="406">
        <f>H36+H39+H42+H45+H48</f>
        <v>42365755</v>
      </c>
      <c r="I33" s="420"/>
      <c r="J33" s="244" t="s">
        <v>487</v>
      </c>
      <c r="K33" s="137">
        <f>K36+K39+K42+K45+K48</f>
        <v>0</v>
      </c>
      <c r="L33" s="138">
        <f aca="true" t="shared" si="12" ref="L33:X33">L36+L39+L42+L45+L48</f>
        <v>0</v>
      </c>
      <c r="M33" s="138">
        <f t="shared" si="12"/>
        <v>0</v>
      </c>
      <c r="N33" s="138">
        <f t="shared" si="12"/>
        <v>0</v>
      </c>
      <c r="O33" s="138">
        <f t="shared" si="12"/>
        <v>0</v>
      </c>
      <c r="P33" s="138">
        <f t="shared" si="12"/>
        <v>0</v>
      </c>
      <c r="Q33" s="138">
        <f t="shared" si="12"/>
        <v>0</v>
      </c>
      <c r="R33" s="138">
        <f t="shared" si="12"/>
        <v>0</v>
      </c>
      <c r="S33" s="138">
        <f t="shared" si="12"/>
        <v>0</v>
      </c>
      <c r="T33" s="138">
        <f t="shared" si="12"/>
        <v>0</v>
      </c>
      <c r="U33" s="138">
        <f t="shared" si="12"/>
        <v>0</v>
      </c>
      <c r="V33" s="189">
        <f t="shared" si="12"/>
        <v>0</v>
      </c>
      <c r="W33" s="137">
        <f t="shared" si="12"/>
        <v>0</v>
      </c>
      <c r="X33" s="140">
        <f t="shared" si="12"/>
        <v>0</v>
      </c>
      <c r="Z33" s="253">
        <f t="shared" si="1"/>
        <v>0</v>
      </c>
    </row>
    <row r="34" spans="1:26" s="33" customFormat="1" ht="18" customHeight="1" hidden="1" thickBot="1">
      <c r="A34" s="361"/>
      <c r="B34" s="361"/>
      <c r="C34" s="361"/>
      <c r="D34" s="361"/>
      <c r="E34" s="361"/>
      <c r="F34" s="361"/>
      <c r="G34" s="361"/>
      <c r="H34" s="407"/>
      <c r="I34" s="420"/>
      <c r="J34" s="228" t="s">
        <v>488</v>
      </c>
      <c r="K34" s="155">
        <f>K32+K33</f>
        <v>30338978</v>
      </c>
      <c r="L34" s="156">
        <f aca="true" t="shared" si="13" ref="L34:X34">L32+L33</f>
        <v>22632933</v>
      </c>
      <c r="M34" s="156">
        <f t="shared" si="13"/>
        <v>0</v>
      </c>
      <c r="N34" s="156">
        <f t="shared" si="13"/>
        <v>22632933</v>
      </c>
      <c r="O34" s="156">
        <f t="shared" si="13"/>
        <v>7706045</v>
      </c>
      <c r="P34" s="156">
        <f t="shared" si="13"/>
        <v>5308757</v>
      </c>
      <c r="Q34" s="156">
        <f t="shared" si="13"/>
        <v>2985518</v>
      </c>
      <c r="R34" s="156">
        <f t="shared" si="13"/>
        <v>956429</v>
      </c>
      <c r="S34" s="156">
        <f t="shared" si="13"/>
        <v>1440859</v>
      </c>
      <c r="T34" s="156">
        <f t="shared" si="13"/>
        <v>0</v>
      </c>
      <c r="U34" s="156">
        <f t="shared" si="13"/>
        <v>7706045</v>
      </c>
      <c r="V34" s="190">
        <f t="shared" si="13"/>
        <v>8724570</v>
      </c>
      <c r="W34" s="155">
        <f t="shared" si="13"/>
        <v>11743500</v>
      </c>
      <c r="X34" s="157">
        <f t="shared" si="13"/>
        <v>1430705</v>
      </c>
      <c r="Z34" s="253">
        <f t="shared" si="1"/>
        <v>0</v>
      </c>
    </row>
    <row r="35" spans="1:26" s="42" customFormat="1" ht="18" customHeight="1" hidden="1" thickBot="1">
      <c r="A35" s="471" t="s">
        <v>366</v>
      </c>
      <c r="B35" s="440" t="s">
        <v>468</v>
      </c>
      <c r="C35" s="477" t="s">
        <v>289</v>
      </c>
      <c r="D35" s="469" t="s">
        <v>290</v>
      </c>
      <c r="E35" s="477" t="s">
        <v>246</v>
      </c>
      <c r="F35" s="477" t="s">
        <v>291</v>
      </c>
      <c r="G35" s="499" t="s">
        <v>432</v>
      </c>
      <c r="H35" s="55">
        <f>I35+K37+W37</f>
        <v>22193020</v>
      </c>
      <c r="I35" s="575">
        <v>709628</v>
      </c>
      <c r="J35" s="229" t="s">
        <v>486</v>
      </c>
      <c r="K35" s="158">
        <f>L35+O35</f>
        <v>9739892</v>
      </c>
      <c r="L35" s="116">
        <f>M35+N35</f>
        <v>7304920</v>
      </c>
      <c r="M35" s="103">
        <v>0</v>
      </c>
      <c r="N35" s="103">
        <v>7304920</v>
      </c>
      <c r="O35" s="116">
        <f>P35+R35+S35</f>
        <v>2434972</v>
      </c>
      <c r="P35" s="82">
        <v>1187318</v>
      </c>
      <c r="Q35" s="82">
        <v>626904</v>
      </c>
      <c r="R35" s="103">
        <v>806360</v>
      </c>
      <c r="S35" s="103">
        <v>441294</v>
      </c>
      <c r="T35" s="103">
        <v>0</v>
      </c>
      <c r="U35" s="103">
        <v>2434972</v>
      </c>
      <c r="V35" s="100">
        <v>0</v>
      </c>
      <c r="W35" s="105">
        <v>11743500</v>
      </c>
      <c r="X35" s="95">
        <v>1430705</v>
      </c>
      <c r="Z35" s="253">
        <f t="shared" si="1"/>
        <v>0</v>
      </c>
    </row>
    <row r="36" spans="1:26" s="42" customFormat="1" ht="18" customHeight="1" hidden="1" thickBot="1">
      <c r="A36" s="471"/>
      <c r="B36" s="440"/>
      <c r="C36" s="477"/>
      <c r="D36" s="469"/>
      <c r="E36" s="477"/>
      <c r="F36" s="477"/>
      <c r="G36" s="499"/>
      <c r="H36" s="403">
        <v>16644770</v>
      </c>
      <c r="I36" s="404"/>
      <c r="J36" s="230" t="s">
        <v>487</v>
      </c>
      <c r="K36" s="159">
        <f>L36+O36</f>
        <v>0</v>
      </c>
      <c r="L36" s="117">
        <f>M36+N36</f>
        <v>0</v>
      </c>
      <c r="M36" s="104">
        <v>0</v>
      </c>
      <c r="N36" s="104">
        <v>0</v>
      </c>
      <c r="O36" s="117">
        <f>P36+R36+S36</f>
        <v>0</v>
      </c>
      <c r="P36" s="84">
        <v>0</v>
      </c>
      <c r="Q36" s="84">
        <v>0</v>
      </c>
      <c r="R36" s="104">
        <v>0</v>
      </c>
      <c r="S36" s="104">
        <v>0</v>
      </c>
      <c r="T36" s="104">
        <v>0</v>
      </c>
      <c r="U36" s="104">
        <v>0</v>
      </c>
      <c r="V36" s="191">
        <v>0</v>
      </c>
      <c r="W36" s="106">
        <v>0</v>
      </c>
      <c r="X36" s="97">
        <v>0</v>
      </c>
      <c r="Z36" s="253">
        <f t="shared" si="1"/>
        <v>0</v>
      </c>
    </row>
    <row r="37" spans="1:26" s="42" customFormat="1" ht="18" customHeight="1" hidden="1" thickBot="1">
      <c r="A37" s="472"/>
      <c r="B37" s="441"/>
      <c r="C37" s="470"/>
      <c r="D37" s="470"/>
      <c r="E37" s="470"/>
      <c r="F37" s="470"/>
      <c r="G37" s="500"/>
      <c r="H37" s="404"/>
      <c r="I37" s="552"/>
      <c r="J37" s="246" t="s">
        <v>488</v>
      </c>
      <c r="K37" s="160">
        <f>K35+K36</f>
        <v>9739892</v>
      </c>
      <c r="L37" s="161">
        <f aca="true" t="shared" si="14" ref="L37:X37">L35+L36</f>
        <v>7304920</v>
      </c>
      <c r="M37" s="161">
        <f t="shared" si="14"/>
        <v>0</v>
      </c>
      <c r="N37" s="161">
        <f t="shared" si="14"/>
        <v>7304920</v>
      </c>
      <c r="O37" s="161">
        <f t="shared" si="14"/>
        <v>2434972</v>
      </c>
      <c r="P37" s="114">
        <f>P35+P36</f>
        <v>1187318</v>
      </c>
      <c r="Q37" s="114">
        <f t="shared" si="14"/>
        <v>626904</v>
      </c>
      <c r="R37" s="161">
        <f t="shared" si="14"/>
        <v>806360</v>
      </c>
      <c r="S37" s="161">
        <f t="shared" si="14"/>
        <v>441294</v>
      </c>
      <c r="T37" s="161">
        <f t="shared" si="14"/>
        <v>0</v>
      </c>
      <c r="U37" s="161">
        <f t="shared" si="14"/>
        <v>2434972</v>
      </c>
      <c r="V37" s="192">
        <f t="shared" si="14"/>
        <v>0</v>
      </c>
      <c r="W37" s="160">
        <f t="shared" si="14"/>
        <v>11743500</v>
      </c>
      <c r="X37" s="153">
        <f t="shared" si="14"/>
        <v>1430705</v>
      </c>
      <c r="Z37" s="253">
        <f t="shared" si="1"/>
        <v>0</v>
      </c>
    </row>
    <row r="38" spans="1:26" ht="18" customHeight="1" hidden="1" thickBot="1">
      <c r="A38" s="438" t="s">
        <v>368</v>
      </c>
      <c r="B38" s="441"/>
      <c r="C38" s="478" t="s">
        <v>289</v>
      </c>
      <c r="D38" s="487" t="s">
        <v>290</v>
      </c>
      <c r="E38" s="441" t="s">
        <v>8</v>
      </c>
      <c r="F38" s="478" t="s">
        <v>422</v>
      </c>
      <c r="G38" s="505" t="s">
        <v>432</v>
      </c>
      <c r="H38" s="54">
        <f>I38+K40+W40</f>
        <v>19159000</v>
      </c>
      <c r="I38" s="404">
        <v>5760000</v>
      </c>
      <c r="J38" s="230" t="s">
        <v>486</v>
      </c>
      <c r="K38" s="162">
        <f>L38+O38</f>
        <v>13399000</v>
      </c>
      <c r="L38" s="118">
        <f>M38+N38</f>
        <v>10049250</v>
      </c>
      <c r="M38" s="150">
        <v>0</v>
      </c>
      <c r="N38" s="150">
        <v>10049250</v>
      </c>
      <c r="O38" s="118">
        <f>P38+R38+S38</f>
        <v>3349750</v>
      </c>
      <c r="P38" s="82">
        <v>2200116</v>
      </c>
      <c r="Q38" s="82">
        <v>1161656</v>
      </c>
      <c r="R38" s="150">
        <v>150069</v>
      </c>
      <c r="S38" s="150">
        <v>999565</v>
      </c>
      <c r="T38" s="150">
        <v>0</v>
      </c>
      <c r="U38" s="103">
        <v>3349750</v>
      </c>
      <c r="V38" s="93">
        <v>0</v>
      </c>
      <c r="W38" s="107">
        <v>0</v>
      </c>
      <c r="X38" s="95">
        <v>0</v>
      </c>
      <c r="Z38" s="253">
        <f t="shared" si="1"/>
        <v>0</v>
      </c>
    </row>
    <row r="39" spans="1:26" ht="18" customHeight="1" hidden="1" thickBot="1">
      <c r="A39" s="438"/>
      <c r="B39" s="441"/>
      <c r="C39" s="478"/>
      <c r="D39" s="487"/>
      <c r="E39" s="441"/>
      <c r="F39" s="478"/>
      <c r="G39" s="505"/>
      <c r="H39" s="403">
        <v>14369250</v>
      </c>
      <c r="I39" s="404"/>
      <c r="J39" s="230" t="s">
        <v>487</v>
      </c>
      <c r="K39" s="163">
        <f>L39+O39</f>
        <v>0</v>
      </c>
      <c r="L39" s="119">
        <f>M39+N39</f>
        <v>0</v>
      </c>
      <c r="M39" s="102">
        <v>0</v>
      </c>
      <c r="N39" s="102">
        <v>0</v>
      </c>
      <c r="O39" s="119">
        <f>P39+R39+S39</f>
        <v>0</v>
      </c>
      <c r="P39" s="84">
        <v>0</v>
      </c>
      <c r="Q39" s="84">
        <v>0</v>
      </c>
      <c r="R39" s="102">
        <v>0</v>
      </c>
      <c r="S39" s="102">
        <v>0</v>
      </c>
      <c r="T39" s="102">
        <v>0</v>
      </c>
      <c r="U39" s="104">
        <v>0</v>
      </c>
      <c r="V39" s="186">
        <v>0</v>
      </c>
      <c r="W39" s="101">
        <v>0</v>
      </c>
      <c r="X39" s="97">
        <v>0</v>
      </c>
      <c r="Z39" s="253">
        <f t="shared" si="1"/>
        <v>0</v>
      </c>
    </row>
    <row r="40" spans="1:26" ht="15.75" customHeight="1" hidden="1" thickBot="1">
      <c r="A40" s="443"/>
      <c r="B40" s="441"/>
      <c r="C40" s="441"/>
      <c r="D40" s="441"/>
      <c r="E40" s="441"/>
      <c r="F40" s="441"/>
      <c r="G40" s="505"/>
      <c r="H40" s="404"/>
      <c r="I40" s="552"/>
      <c r="J40" s="246" t="s">
        <v>488</v>
      </c>
      <c r="K40" s="164">
        <f aca="true" t="shared" si="15" ref="K40:X40">K38+K39</f>
        <v>13399000</v>
      </c>
      <c r="L40" s="122">
        <f t="shared" si="15"/>
        <v>10049250</v>
      </c>
      <c r="M40" s="122">
        <f t="shared" si="15"/>
        <v>0</v>
      </c>
      <c r="N40" s="122">
        <f t="shared" si="15"/>
        <v>10049250</v>
      </c>
      <c r="O40" s="122">
        <f t="shared" si="15"/>
        <v>3349750</v>
      </c>
      <c r="P40" s="114">
        <f t="shared" si="15"/>
        <v>2200116</v>
      </c>
      <c r="Q40" s="114">
        <f t="shared" si="15"/>
        <v>1161656</v>
      </c>
      <c r="R40" s="122">
        <f t="shared" si="15"/>
        <v>150069</v>
      </c>
      <c r="S40" s="122">
        <f t="shared" si="15"/>
        <v>999565</v>
      </c>
      <c r="T40" s="122">
        <f t="shared" si="15"/>
        <v>0</v>
      </c>
      <c r="U40" s="122">
        <f t="shared" si="15"/>
        <v>3349750</v>
      </c>
      <c r="V40" s="187">
        <f t="shared" si="15"/>
        <v>0</v>
      </c>
      <c r="W40" s="164">
        <f t="shared" si="15"/>
        <v>0</v>
      </c>
      <c r="X40" s="153">
        <f t="shared" si="15"/>
        <v>0</v>
      </c>
      <c r="Z40" s="253">
        <f t="shared" si="1"/>
        <v>0</v>
      </c>
    </row>
    <row r="41" spans="1:26" ht="18" customHeight="1" hidden="1" thickBot="1">
      <c r="A41" s="438" t="s">
        <v>370</v>
      </c>
      <c r="B41" s="478" t="s">
        <v>469</v>
      </c>
      <c r="C41" s="478" t="s">
        <v>293</v>
      </c>
      <c r="D41" s="487" t="s">
        <v>290</v>
      </c>
      <c r="E41" s="478" t="s">
        <v>7</v>
      </c>
      <c r="F41" s="478" t="s">
        <v>294</v>
      </c>
      <c r="G41" s="505" t="s">
        <v>295</v>
      </c>
      <c r="H41" s="54">
        <f>I41+K43+W43</f>
        <v>12437000</v>
      </c>
      <c r="I41" s="553">
        <v>5677000</v>
      </c>
      <c r="J41" s="226" t="s">
        <v>486</v>
      </c>
      <c r="K41" s="132">
        <f>L41+O41</f>
        <v>6760000</v>
      </c>
      <c r="L41" s="113">
        <f>M41+N41</f>
        <v>5070000</v>
      </c>
      <c r="M41" s="82">
        <v>0</v>
      </c>
      <c r="N41" s="82">
        <v>5070000</v>
      </c>
      <c r="O41" s="113">
        <f>P41+R41+S41</f>
        <v>1690000</v>
      </c>
      <c r="P41" s="82">
        <v>1690000</v>
      </c>
      <c r="Q41" s="82">
        <v>1014000</v>
      </c>
      <c r="R41" s="82">
        <v>0</v>
      </c>
      <c r="S41" s="82">
        <v>0</v>
      </c>
      <c r="T41" s="82">
        <v>0</v>
      </c>
      <c r="U41" s="82">
        <v>1690000</v>
      </c>
      <c r="V41" s="93">
        <v>8724570</v>
      </c>
      <c r="W41" s="94">
        <v>0</v>
      </c>
      <c r="X41" s="95">
        <v>0</v>
      </c>
      <c r="Z41" s="253">
        <f t="shared" si="1"/>
        <v>0</v>
      </c>
    </row>
    <row r="42" spans="1:26" ht="18" customHeight="1" hidden="1" thickBot="1">
      <c r="A42" s="438"/>
      <c r="B42" s="478"/>
      <c r="C42" s="478"/>
      <c r="D42" s="487"/>
      <c r="E42" s="478"/>
      <c r="F42" s="478"/>
      <c r="G42" s="505"/>
      <c r="H42" s="403">
        <v>9327750</v>
      </c>
      <c r="I42" s="553"/>
      <c r="J42" s="226" t="s">
        <v>487</v>
      </c>
      <c r="K42" s="151">
        <f>L42+O42</f>
        <v>0</v>
      </c>
      <c r="L42" s="121">
        <f>M42+N42</f>
        <v>0</v>
      </c>
      <c r="M42" s="84">
        <v>0</v>
      </c>
      <c r="N42" s="84">
        <v>0</v>
      </c>
      <c r="O42" s="121">
        <f>P42+R42+S42</f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186">
        <v>0</v>
      </c>
      <c r="W42" s="96">
        <v>0</v>
      </c>
      <c r="X42" s="97">
        <v>0</v>
      </c>
      <c r="Z42" s="253">
        <f t="shared" si="1"/>
        <v>0</v>
      </c>
    </row>
    <row r="43" spans="1:26" ht="18" customHeight="1" hidden="1" thickBot="1">
      <c r="A43" s="443"/>
      <c r="B43" s="441"/>
      <c r="C43" s="441"/>
      <c r="D43" s="441"/>
      <c r="E43" s="441"/>
      <c r="F43" s="441"/>
      <c r="G43" s="454"/>
      <c r="H43" s="404"/>
      <c r="I43" s="554"/>
      <c r="J43" s="129" t="s">
        <v>488</v>
      </c>
      <c r="K43" s="152">
        <f>K41+K42</f>
        <v>6760000</v>
      </c>
      <c r="L43" s="114">
        <f aca="true" t="shared" si="16" ref="L43:U43">L41+L42</f>
        <v>5070000</v>
      </c>
      <c r="M43" s="114">
        <f t="shared" si="16"/>
        <v>0</v>
      </c>
      <c r="N43" s="114">
        <f t="shared" si="16"/>
        <v>5070000</v>
      </c>
      <c r="O43" s="114">
        <f t="shared" si="16"/>
        <v>1690000</v>
      </c>
      <c r="P43" s="114">
        <f t="shared" si="16"/>
        <v>1690000</v>
      </c>
      <c r="Q43" s="114">
        <f t="shared" si="16"/>
        <v>1014000</v>
      </c>
      <c r="R43" s="114">
        <f t="shared" si="16"/>
        <v>0</v>
      </c>
      <c r="S43" s="114">
        <f t="shared" si="16"/>
        <v>0</v>
      </c>
      <c r="T43" s="114">
        <f t="shared" si="16"/>
        <v>0</v>
      </c>
      <c r="U43" s="114">
        <f t="shared" si="16"/>
        <v>1690000</v>
      </c>
      <c r="V43" s="187">
        <f>V41+V42</f>
        <v>8724570</v>
      </c>
      <c r="W43" s="152">
        <f>W41+W42</f>
        <v>0</v>
      </c>
      <c r="X43" s="153">
        <f>X41+X42</f>
        <v>0</v>
      </c>
      <c r="Z43" s="253">
        <f t="shared" si="1"/>
        <v>0</v>
      </c>
    </row>
    <row r="44" spans="1:26" ht="18" customHeight="1" hidden="1" thickBot="1">
      <c r="A44" s="438" t="s">
        <v>378</v>
      </c>
      <c r="B44" s="441"/>
      <c r="C44" s="478" t="s">
        <v>293</v>
      </c>
      <c r="D44" s="487" t="s">
        <v>290</v>
      </c>
      <c r="E44" s="441" t="s">
        <v>296</v>
      </c>
      <c r="F44" s="478" t="s">
        <v>351</v>
      </c>
      <c r="G44" s="505" t="s">
        <v>297</v>
      </c>
      <c r="H44" s="54">
        <f>I44+K46+W46</f>
        <v>2505079</v>
      </c>
      <c r="I44" s="404">
        <v>2094029</v>
      </c>
      <c r="J44" s="230" t="s">
        <v>486</v>
      </c>
      <c r="K44" s="158">
        <f>L44+O44</f>
        <v>411050</v>
      </c>
      <c r="L44" s="116">
        <f>M44+N44</f>
        <v>186987</v>
      </c>
      <c r="M44" s="103">
        <v>0</v>
      </c>
      <c r="N44" s="103">
        <v>186987</v>
      </c>
      <c r="O44" s="116">
        <f>P44+R44+S44</f>
        <v>224063</v>
      </c>
      <c r="P44" s="82">
        <v>224063</v>
      </c>
      <c r="Q44" s="82">
        <v>182958</v>
      </c>
      <c r="R44" s="103">
        <v>0</v>
      </c>
      <c r="S44" s="103">
        <v>0</v>
      </c>
      <c r="T44" s="103">
        <v>0</v>
      </c>
      <c r="U44" s="82">
        <v>224063</v>
      </c>
      <c r="V44" s="93">
        <v>0</v>
      </c>
      <c r="W44" s="107">
        <v>0</v>
      </c>
      <c r="X44" s="95">
        <v>0</v>
      </c>
      <c r="Z44" s="253">
        <f t="shared" si="1"/>
        <v>0</v>
      </c>
    </row>
    <row r="45" spans="1:26" ht="18" customHeight="1" hidden="1" thickBot="1">
      <c r="A45" s="438"/>
      <c r="B45" s="441"/>
      <c r="C45" s="478"/>
      <c r="D45" s="487"/>
      <c r="E45" s="441"/>
      <c r="F45" s="478"/>
      <c r="G45" s="505"/>
      <c r="H45" s="403">
        <v>1669138</v>
      </c>
      <c r="I45" s="404"/>
      <c r="J45" s="230" t="s">
        <v>487</v>
      </c>
      <c r="K45" s="159">
        <f>L45+O45</f>
        <v>0</v>
      </c>
      <c r="L45" s="117">
        <f>M45+N45</f>
        <v>0</v>
      </c>
      <c r="M45" s="104">
        <v>0</v>
      </c>
      <c r="N45" s="104">
        <v>0</v>
      </c>
      <c r="O45" s="117">
        <f>P45+R45+S45</f>
        <v>0</v>
      </c>
      <c r="P45" s="84">
        <v>0</v>
      </c>
      <c r="Q45" s="84">
        <v>0</v>
      </c>
      <c r="R45" s="104">
        <v>0</v>
      </c>
      <c r="S45" s="104">
        <v>0</v>
      </c>
      <c r="T45" s="104">
        <v>0</v>
      </c>
      <c r="U45" s="84">
        <v>0</v>
      </c>
      <c r="V45" s="186">
        <v>0</v>
      </c>
      <c r="W45" s="101">
        <v>0</v>
      </c>
      <c r="X45" s="97">
        <v>0</v>
      </c>
      <c r="Z45" s="253">
        <f t="shared" si="1"/>
        <v>0</v>
      </c>
    </row>
    <row r="46" spans="1:26" ht="18" customHeight="1" hidden="1" thickBot="1">
      <c r="A46" s="443"/>
      <c r="B46" s="441"/>
      <c r="C46" s="441"/>
      <c r="D46" s="441"/>
      <c r="E46" s="441"/>
      <c r="F46" s="441"/>
      <c r="G46" s="454"/>
      <c r="H46" s="404"/>
      <c r="I46" s="552"/>
      <c r="J46" s="246" t="s">
        <v>488</v>
      </c>
      <c r="K46" s="160">
        <f aca="true" t="shared" si="17" ref="K46:W46">K44+K45</f>
        <v>411050</v>
      </c>
      <c r="L46" s="161">
        <f t="shared" si="17"/>
        <v>186987</v>
      </c>
      <c r="M46" s="161">
        <f t="shared" si="17"/>
        <v>0</v>
      </c>
      <c r="N46" s="161">
        <f t="shared" si="17"/>
        <v>186987</v>
      </c>
      <c r="O46" s="161">
        <f t="shared" si="17"/>
        <v>224063</v>
      </c>
      <c r="P46" s="114">
        <f t="shared" si="17"/>
        <v>224063</v>
      </c>
      <c r="Q46" s="114">
        <f t="shared" si="17"/>
        <v>182958</v>
      </c>
      <c r="R46" s="161">
        <f t="shared" si="17"/>
        <v>0</v>
      </c>
      <c r="S46" s="161">
        <f t="shared" si="17"/>
        <v>0</v>
      </c>
      <c r="T46" s="161">
        <f t="shared" si="17"/>
        <v>0</v>
      </c>
      <c r="U46" s="114">
        <f t="shared" si="17"/>
        <v>224063</v>
      </c>
      <c r="V46" s="187">
        <f t="shared" si="17"/>
        <v>0</v>
      </c>
      <c r="W46" s="164">
        <f t="shared" si="17"/>
        <v>0</v>
      </c>
      <c r="X46" s="153">
        <f>X44+X45</f>
        <v>0</v>
      </c>
      <c r="Z46" s="253">
        <f t="shared" si="1"/>
        <v>0</v>
      </c>
    </row>
    <row r="47" spans="1:26" s="42" customFormat="1" ht="18" customHeight="1" hidden="1" thickBot="1">
      <c r="A47" s="472" t="s">
        <v>380</v>
      </c>
      <c r="B47" s="441"/>
      <c r="C47" s="492" t="s">
        <v>293</v>
      </c>
      <c r="D47" s="488" t="s">
        <v>290</v>
      </c>
      <c r="E47" s="470" t="s">
        <v>298</v>
      </c>
      <c r="F47" s="492" t="s">
        <v>450</v>
      </c>
      <c r="G47" s="500" t="s">
        <v>299</v>
      </c>
      <c r="H47" s="54">
        <f>I47+K49+W49</f>
        <v>473132</v>
      </c>
      <c r="I47" s="404">
        <v>444096</v>
      </c>
      <c r="J47" s="230" t="s">
        <v>486</v>
      </c>
      <c r="K47" s="158">
        <f>L47+O47</f>
        <v>29036</v>
      </c>
      <c r="L47" s="116">
        <f>M47+N47</f>
        <v>21776</v>
      </c>
      <c r="M47" s="165">
        <v>0</v>
      </c>
      <c r="N47" s="103">
        <v>21776</v>
      </c>
      <c r="O47" s="116">
        <f>P47+R47+S47</f>
        <v>7260</v>
      </c>
      <c r="P47" s="82">
        <v>7260</v>
      </c>
      <c r="Q47" s="82">
        <v>0</v>
      </c>
      <c r="R47" s="103">
        <v>0</v>
      </c>
      <c r="S47" s="103">
        <v>0</v>
      </c>
      <c r="T47" s="103">
        <v>0</v>
      </c>
      <c r="U47" s="82">
        <v>7260</v>
      </c>
      <c r="V47" s="100">
        <v>0</v>
      </c>
      <c r="W47" s="105">
        <v>0</v>
      </c>
      <c r="X47" s="95">
        <v>0</v>
      </c>
      <c r="Z47" s="253">
        <f t="shared" si="1"/>
        <v>0</v>
      </c>
    </row>
    <row r="48" spans="1:26" s="42" customFormat="1" ht="18" customHeight="1" hidden="1" thickBot="1">
      <c r="A48" s="472"/>
      <c r="B48" s="441"/>
      <c r="C48" s="492"/>
      <c r="D48" s="488"/>
      <c r="E48" s="470"/>
      <c r="F48" s="492"/>
      <c r="G48" s="500"/>
      <c r="H48" s="403">
        <v>354847</v>
      </c>
      <c r="I48" s="404"/>
      <c r="J48" s="230" t="s">
        <v>487</v>
      </c>
      <c r="K48" s="159">
        <f>L48+O48</f>
        <v>0</v>
      </c>
      <c r="L48" s="117">
        <f>M48+N48</f>
        <v>0</v>
      </c>
      <c r="M48" s="111">
        <v>0</v>
      </c>
      <c r="N48" s="104">
        <v>0</v>
      </c>
      <c r="O48" s="117">
        <f>P48+R48+S48</f>
        <v>0</v>
      </c>
      <c r="P48" s="84">
        <v>0</v>
      </c>
      <c r="Q48" s="84">
        <v>0</v>
      </c>
      <c r="R48" s="104">
        <v>0</v>
      </c>
      <c r="S48" s="104">
        <v>0</v>
      </c>
      <c r="T48" s="104">
        <v>0</v>
      </c>
      <c r="U48" s="84">
        <v>0</v>
      </c>
      <c r="V48" s="191">
        <v>0</v>
      </c>
      <c r="W48" s="106">
        <v>0</v>
      </c>
      <c r="X48" s="97">
        <v>0</v>
      </c>
      <c r="Z48" s="253">
        <f t="shared" si="1"/>
        <v>0</v>
      </c>
    </row>
    <row r="49" spans="1:26" s="42" customFormat="1" ht="18" customHeight="1" hidden="1" thickBot="1">
      <c r="A49" s="491"/>
      <c r="B49" s="441"/>
      <c r="C49" s="470"/>
      <c r="D49" s="470"/>
      <c r="E49" s="470"/>
      <c r="F49" s="470"/>
      <c r="G49" s="520"/>
      <c r="H49" s="405"/>
      <c r="I49" s="552"/>
      <c r="J49" s="231" t="s">
        <v>488</v>
      </c>
      <c r="K49" s="160">
        <f aca="true" t="shared" si="18" ref="K49:X49">K47+K48</f>
        <v>29036</v>
      </c>
      <c r="L49" s="161">
        <f t="shared" si="18"/>
        <v>21776</v>
      </c>
      <c r="M49" s="161">
        <f t="shared" si="18"/>
        <v>0</v>
      </c>
      <c r="N49" s="161">
        <f t="shared" si="18"/>
        <v>21776</v>
      </c>
      <c r="O49" s="161">
        <f t="shared" si="18"/>
        <v>7260</v>
      </c>
      <c r="P49" s="114">
        <f t="shared" si="18"/>
        <v>7260</v>
      </c>
      <c r="Q49" s="114">
        <f t="shared" si="18"/>
        <v>0</v>
      </c>
      <c r="R49" s="161">
        <f t="shared" si="18"/>
        <v>0</v>
      </c>
      <c r="S49" s="161">
        <f t="shared" si="18"/>
        <v>0</v>
      </c>
      <c r="T49" s="161">
        <f t="shared" si="18"/>
        <v>0</v>
      </c>
      <c r="U49" s="114">
        <f t="shared" si="18"/>
        <v>7260</v>
      </c>
      <c r="V49" s="192">
        <f t="shared" si="18"/>
        <v>0</v>
      </c>
      <c r="W49" s="160">
        <f t="shared" si="18"/>
        <v>0</v>
      </c>
      <c r="X49" s="153">
        <f t="shared" si="18"/>
        <v>0</v>
      </c>
      <c r="Z49" s="253">
        <f t="shared" si="1"/>
        <v>0</v>
      </c>
    </row>
    <row r="50" spans="1:26" s="33" customFormat="1" ht="18" customHeight="1" thickBot="1">
      <c r="A50" s="364" t="s">
        <v>300</v>
      </c>
      <c r="B50" s="364"/>
      <c r="C50" s="364" t="s">
        <v>247</v>
      </c>
      <c r="D50" s="364"/>
      <c r="E50" s="364"/>
      <c r="F50" s="364"/>
      <c r="G50" s="364"/>
      <c r="H50" s="52">
        <f>H53+H56</f>
        <v>11396707</v>
      </c>
      <c r="I50" s="420">
        <f>I53+I56</f>
        <v>5491500</v>
      </c>
      <c r="J50" s="220" t="s">
        <v>486</v>
      </c>
      <c r="K50" s="133">
        <f>K53+K56</f>
        <v>5814500</v>
      </c>
      <c r="L50" s="134">
        <f aca="true" t="shared" si="19" ref="L50:X50">L53+L56</f>
        <v>3212517</v>
      </c>
      <c r="M50" s="134">
        <f t="shared" si="19"/>
        <v>0</v>
      </c>
      <c r="N50" s="134">
        <f t="shared" si="19"/>
        <v>3212517</v>
      </c>
      <c r="O50" s="134">
        <f t="shared" si="19"/>
        <v>2601983</v>
      </c>
      <c r="P50" s="134">
        <f t="shared" si="19"/>
        <v>1909706</v>
      </c>
      <c r="Q50" s="134">
        <f t="shared" si="19"/>
        <v>1008324</v>
      </c>
      <c r="R50" s="134">
        <f t="shared" si="19"/>
        <v>692277</v>
      </c>
      <c r="S50" s="134">
        <f t="shared" si="19"/>
        <v>0</v>
      </c>
      <c r="T50" s="134">
        <f t="shared" si="19"/>
        <v>0</v>
      </c>
      <c r="U50" s="134">
        <f t="shared" si="19"/>
        <v>2601983</v>
      </c>
      <c r="V50" s="188">
        <f t="shared" si="19"/>
        <v>0</v>
      </c>
      <c r="W50" s="133">
        <f t="shared" si="19"/>
        <v>0</v>
      </c>
      <c r="X50" s="136">
        <f t="shared" si="19"/>
        <v>0</v>
      </c>
      <c r="Z50" s="253">
        <f t="shared" si="1"/>
        <v>0</v>
      </c>
    </row>
    <row r="51" spans="1:26" s="33" customFormat="1" ht="18" customHeight="1" thickBot="1">
      <c r="A51" s="364"/>
      <c r="B51" s="364"/>
      <c r="C51" s="364"/>
      <c r="D51" s="364"/>
      <c r="E51" s="364"/>
      <c r="F51" s="364"/>
      <c r="G51" s="364"/>
      <c r="H51" s="401">
        <f>H54+H57</f>
        <v>6072320</v>
      </c>
      <c r="I51" s="420"/>
      <c r="J51" s="221" t="s">
        <v>487</v>
      </c>
      <c r="K51" s="137">
        <f>K54+K57</f>
        <v>90707</v>
      </c>
      <c r="L51" s="138">
        <f aca="true" t="shared" si="20" ref="L51:W51">L54+L57</f>
        <v>0</v>
      </c>
      <c r="M51" s="138">
        <f t="shared" si="20"/>
        <v>0</v>
      </c>
      <c r="N51" s="138">
        <f t="shared" si="20"/>
        <v>0</v>
      </c>
      <c r="O51" s="138">
        <f t="shared" si="20"/>
        <v>90707</v>
      </c>
      <c r="P51" s="138">
        <f t="shared" si="20"/>
        <v>0</v>
      </c>
      <c r="Q51" s="138">
        <f t="shared" si="20"/>
        <v>0</v>
      </c>
      <c r="R51" s="138">
        <f t="shared" si="20"/>
        <v>90707</v>
      </c>
      <c r="S51" s="138">
        <f t="shared" si="20"/>
        <v>0</v>
      </c>
      <c r="T51" s="138">
        <f t="shared" si="20"/>
        <v>0</v>
      </c>
      <c r="U51" s="138">
        <f t="shared" si="20"/>
        <v>90707</v>
      </c>
      <c r="V51" s="189">
        <f t="shared" si="20"/>
        <v>0</v>
      </c>
      <c r="W51" s="137">
        <f t="shared" si="20"/>
        <v>0</v>
      </c>
      <c r="X51" s="140">
        <f>X54+X57</f>
        <v>0</v>
      </c>
      <c r="Z51" s="253">
        <f t="shared" si="1"/>
        <v>0</v>
      </c>
    </row>
    <row r="52" spans="1:26" s="33" customFormat="1" ht="17.25" customHeight="1" thickBot="1">
      <c r="A52" s="364"/>
      <c r="B52" s="364"/>
      <c r="C52" s="364"/>
      <c r="D52" s="364"/>
      <c r="E52" s="364"/>
      <c r="F52" s="364"/>
      <c r="G52" s="364"/>
      <c r="H52" s="402"/>
      <c r="I52" s="421"/>
      <c r="J52" s="222" t="s">
        <v>488</v>
      </c>
      <c r="K52" s="141">
        <f>K50+K51</f>
        <v>5905207</v>
      </c>
      <c r="L52" s="142">
        <f aca="true" t="shared" si="21" ref="L52:X52">L50+L51</f>
        <v>3212517</v>
      </c>
      <c r="M52" s="142">
        <f t="shared" si="21"/>
        <v>0</v>
      </c>
      <c r="N52" s="142">
        <f t="shared" si="21"/>
        <v>3212517</v>
      </c>
      <c r="O52" s="142">
        <f t="shared" si="21"/>
        <v>2692690</v>
      </c>
      <c r="P52" s="142">
        <f t="shared" si="21"/>
        <v>1909706</v>
      </c>
      <c r="Q52" s="142">
        <f t="shared" si="21"/>
        <v>1008324</v>
      </c>
      <c r="R52" s="142">
        <f t="shared" si="21"/>
        <v>782984</v>
      </c>
      <c r="S52" s="142">
        <f t="shared" si="21"/>
        <v>0</v>
      </c>
      <c r="T52" s="142">
        <f t="shared" si="21"/>
        <v>0</v>
      </c>
      <c r="U52" s="142">
        <f t="shared" si="21"/>
        <v>2692690</v>
      </c>
      <c r="V52" s="183">
        <f t="shared" si="21"/>
        <v>0</v>
      </c>
      <c r="W52" s="141">
        <f t="shared" si="21"/>
        <v>0</v>
      </c>
      <c r="X52" s="143">
        <f t="shared" si="21"/>
        <v>0</v>
      </c>
      <c r="Z52" s="253">
        <f t="shared" si="1"/>
        <v>0</v>
      </c>
    </row>
    <row r="53" spans="1:26" ht="18" customHeight="1" hidden="1" thickBot="1">
      <c r="A53" s="442" t="s">
        <v>382</v>
      </c>
      <c r="B53" s="433"/>
      <c r="C53" s="275" t="s">
        <v>301</v>
      </c>
      <c r="D53" s="275">
        <v>354</v>
      </c>
      <c r="E53" s="275" t="s">
        <v>248</v>
      </c>
      <c r="F53" s="440" t="s">
        <v>451</v>
      </c>
      <c r="G53" s="453" t="s">
        <v>353</v>
      </c>
      <c r="H53" s="55">
        <f>I53+K55+W55</f>
        <v>6506000</v>
      </c>
      <c r="I53" s="555">
        <v>3456000</v>
      </c>
      <c r="J53" s="232" t="s">
        <v>486</v>
      </c>
      <c r="K53" s="162">
        <f>L53+O53</f>
        <v>3050000</v>
      </c>
      <c r="L53" s="118">
        <f>M53+N53</f>
        <v>1875000</v>
      </c>
      <c r="M53" s="109">
        <v>0</v>
      </c>
      <c r="N53" s="109">
        <v>1875000</v>
      </c>
      <c r="O53" s="118">
        <f>P53+R53+S53</f>
        <v>1175000</v>
      </c>
      <c r="P53" s="82">
        <v>1175000</v>
      </c>
      <c r="Q53" s="82">
        <v>620400</v>
      </c>
      <c r="R53" s="109">
        <v>0</v>
      </c>
      <c r="S53" s="109">
        <v>0</v>
      </c>
      <c r="T53" s="109">
        <v>0</v>
      </c>
      <c r="U53" s="110">
        <v>1175000</v>
      </c>
      <c r="V53" s="193">
        <v>0</v>
      </c>
      <c r="W53" s="107">
        <v>0</v>
      </c>
      <c r="X53" s="95">
        <v>0</v>
      </c>
      <c r="Z53" s="253">
        <f t="shared" si="1"/>
        <v>0</v>
      </c>
    </row>
    <row r="54" spans="1:26" ht="18" customHeight="1" hidden="1" thickBot="1">
      <c r="A54" s="442"/>
      <c r="B54" s="433"/>
      <c r="C54" s="275"/>
      <c r="D54" s="275"/>
      <c r="E54" s="275"/>
      <c r="F54" s="440"/>
      <c r="G54" s="453"/>
      <c r="H54" s="403">
        <v>3750000</v>
      </c>
      <c r="I54" s="556"/>
      <c r="J54" s="233" t="s">
        <v>487</v>
      </c>
      <c r="K54" s="163">
        <f>L54+O54</f>
        <v>0</v>
      </c>
      <c r="L54" s="119">
        <f>M54+N54</f>
        <v>0</v>
      </c>
      <c r="M54" s="108">
        <v>0</v>
      </c>
      <c r="N54" s="108">
        <v>0</v>
      </c>
      <c r="O54" s="119">
        <f>P54+R54+S54</f>
        <v>0</v>
      </c>
      <c r="P54" s="84">
        <v>0</v>
      </c>
      <c r="Q54" s="84">
        <v>0</v>
      </c>
      <c r="R54" s="108">
        <v>0</v>
      </c>
      <c r="S54" s="108">
        <v>0</v>
      </c>
      <c r="T54" s="108">
        <v>0</v>
      </c>
      <c r="U54" s="85">
        <v>0</v>
      </c>
      <c r="V54" s="194">
        <v>0</v>
      </c>
      <c r="W54" s="101">
        <v>0</v>
      </c>
      <c r="X54" s="97">
        <v>0</v>
      </c>
      <c r="Z54" s="253">
        <f t="shared" si="1"/>
        <v>0</v>
      </c>
    </row>
    <row r="55" spans="1:26" ht="18" customHeight="1" hidden="1" thickBot="1">
      <c r="A55" s="443"/>
      <c r="B55" s="434"/>
      <c r="C55" s="441"/>
      <c r="D55" s="441"/>
      <c r="E55" s="441"/>
      <c r="F55" s="478"/>
      <c r="G55" s="454"/>
      <c r="H55" s="404"/>
      <c r="I55" s="557"/>
      <c r="J55" s="247" t="s">
        <v>488</v>
      </c>
      <c r="K55" s="164">
        <f>K53+K54</f>
        <v>3050000</v>
      </c>
      <c r="L55" s="122">
        <f>L53+L54</f>
        <v>1875000</v>
      </c>
      <c r="M55" s="122">
        <f aca="true" t="shared" si="22" ref="M55:W55">M53+M54</f>
        <v>0</v>
      </c>
      <c r="N55" s="122">
        <f t="shared" si="22"/>
        <v>1875000</v>
      </c>
      <c r="O55" s="122">
        <f t="shared" si="22"/>
        <v>1175000</v>
      </c>
      <c r="P55" s="114">
        <f t="shared" si="22"/>
        <v>1175000</v>
      </c>
      <c r="Q55" s="114">
        <f t="shared" si="22"/>
        <v>620400</v>
      </c>
      <c r="R55" s="120">
        <f t="shared" si="22"/>
        <v>0</v>
      </c>
      <c r="S55" s="120">
        <f t="shared" si="22"/>
        <v>0</v>
      </c>
      <c r="T55" s="120">
        <f t="shared" si="22"/>
        <v>0</v>
      </c>
      <c r="U55" s="115">
        <f t="shared" si="22"/>
        <v>1175000</v>
      </c>
      <c r="V55" s="195">
        <f t="shared" si="22"/>
        <v>0</v>
      </c>
      <c r="W55" s="164">
        <f t="shared" si="22"/>
        <v>0</v>
      </c>
      <c r="X55" s="153">
        <f>X53+X54</f>
        <v>0</v>
      </c>
      <c r="Z55" s="253">
        <f t="shared" si="1"/>
        <v>0</v>
      </c>
    </row>
    <row r="56" spans="1:26" ht="18" customHeight="1">
      <c r="A56" s="443" t="s">
        <v>358</v>
      </c>
      <c r="B56" s="434"/>
      <c r="C56" s="441" t="s">
        <v>301</v>
      </c>
      <c r="D56" s="441">
        <v>354</v>
      </c>
      <c r="E56" s="478" t="s">
        <v>302</v>
      </c>
      <c r="F56" s="478" t="s">
        <v>303</v>
      </c>
      <c r="G56" s="454" t="s">
        <v>352</v>
      </c>
      <c r="H56" s="54">
        <f>I56+K58+W58</f>
        <v>4890707</v>
      </c>
      <c r="I56" s="556">
        <v>2035500</v>
      </c>
      <c r="J56" s="233" t="s">
        <v>486</v>
      </c>
      <c r="K56" s="162">
        <f>L56+O56</f>
        <v>2764500</v>
      </c>
      <c r="L56" s="118">
        <f>M56+N56</f>
        <v>1337517</v>
      </c>
      <c r="M56" s="109">
        <v>0</v>
      </c>
      <c r="N56" s="109">
        <v>1337517</v>
      </c>
      <c r="O56" s="118">
        <f>P56+R56+S56</f>
        <v>1426983</v>
      </c>
      <c r="P56" s="82">
        <v>734706</v>
      </c>
      <c r="Q56" s="82">
        <v>387924</v>
      </c>
      <c r="R56" s="110">
        <v>692277</v>
      </c>
      <c r="S56" s="109">
        <v>0</v>
      </c>
      <c r="T56" s="109">
        <v>0</v>
      </c>
      <c r="U56" s="110">
        <v>1426983</v>
      </c>
      <c r="V56" s="193">
        <v>0</v>
      </c>
      <c r="W56" s="107">
        <v>0</v>
      </c>
      <c r="X56" s="95">
        <v>0</v>
      </c>
      <c r="Z56" s="253">
        <f t="shared" si="1"/>
        <v>0</v>
      </c>
    </row>
    <row r="57" spans="1:26" ht="18" customHeight="1">
      <c r="A57" s="473"/>
      <c r="B57" s="435"/>
      <c r="C57" s="277"/>
      <c r="D57" s="277"/>
      <c r="E57" s="462"/>
      <c r="F57" s="462"/>
      <c r="G57" s="484"/>
      <c r="H57" s="403">
        <v>2322320</v>
      </c>
      <c r="I57" s="556"/>
      <c r="J57" s="233" t="s">
        <v>487</v>
      </c>
      <c r="K57" s="163">
        <f>L57+O57</f>
        <v>90707</v>
      </c>
      <c r="L57" s="119">
        <f>M57+N57</f>
        <v>0</v>
      </c>
      <c r="M57" s="108">
        <v>0</v>
      </c>
      <c r="N57" s="108">
        <v>0</v>
      </c>
      <c r="O57" s="119">
        <f>P57+R57+S57</f>
        <v>90707</v>
      </c>
      <c r="P57" s="84">
        <v>0</v>
      </c>
      <c r="Q57" s="84">
        <v>0</v>
      </c>
      <c r="R57" s="85">
        <v>90707</v>
      </c>
      <c r="S57" s="108">
        <v>0</v>
      </c>
      <c r="T57" s="108">
        <v>0</v>
      </c>
      <c r="U57" s="85">
        <v>90707</v>
      </c>
      <c r="V57" s="194">
        <v>0</v>
      </c>
      <c r="W57" s="101">
        <v>0</v>
      </c>
      <c r="X57" s="97">
        <v>0</v>
      </c>
      <c r="Z57" s="253">
        <f t="shared" si="1"/>
        <v>0</v>
      </c>
    </row>
    <row r="58" spans="1:26" ht="17.25" customHeight="1" thickBot="1">
      <c r="A58" s="473"/>
      <c r="B58" s="435"/>
      <c r="C58" s="277"/>
      <c r="D58" s="277"/>
      <c r="E58" s="462"/>
      <c r="F58" s="462"/>
      <c r="G58" s="484"/>
      <c r="H58" s="405"/>
      <c r="I58" s="557"/>
      <c r="J58" s="247" t="s">
        <v>488</v>
      </c>
      <c r="K58" s="164">
        <f aca="true" t="shared" si="23" ref="K58:W58">K56+K57</f>
        <v>2855207</v>
      </c>
      <c r="L58" s="122">
        <f t="shared" si="23"/>
        <v>1337517</v>
      </c>
      <c r="M58" s="122">
        <f t="shared" si="23"/>
        <v>0</v>
      </c>
      <c r="N58" s="122">
        <f t="shared" si="23"/>
        <v>1337517</v>
      </c>
      <c r="O58" s="122">
        <f t="shared" si="23"/>
        <v>1517690</v>
      </c>
      <c r="P58" s="114">
        <f t="shared" si="23"/>
        <v>734706</v>
      </c>
      <c r="Q58" s="114">
        <f t="shared" si="23"/>
        <v>387924</v>
      </c>
      <c r="R58" s="114">
        <f t="shared" si="23"/>
        <v>782984</v>
      </c>
      <c r="S58" s="120">
        <f t="shared" si="23"/>
        <v>0</v>
      </c>
      <c r="T58" s="120">
        <f t="shared" si="23"/>
        <v>0</v>
      </c>
      <c r="U58" s="115">
        <f t="shared" si="23"/>
        <v>1517690</v>
      </c>
      <c r="V58" s="195">
        <f t="shared" si="23"/>
        <v>0</v>
      </c>
      <c r="W58" s="164">
        <f t="shared" si="23"/>
        <v>0</v>
      </c>
      <c r="X58" s="153">
        <f>X56+X57</f>
        <v>0</v>
      </c>
      <c r="Z58" s="253">
        <f t="shared" si="1"/>
        <v>0</v>
      </c>
    </row>
    <row r="59" spans="1:26" s="33" customFormat="1" ht="18" customHeight="1" hidden="1" thickBot="1">
      <c r="A59" s="361" t="s">
        <v>304</v>
      </c>
      <c r="B59" s="361"/>
      <c r="C59" s="361" t="s">
        <v>305</v>
      </c>
      <c r="D59" s="361"/>
      <c r="E59" s="361"/>
      <c r="F59" s="361"/>
      <c r="G59" s="361"/>
      <c r="H59" s="52">
        <f>H62+H65</f>
        <v>82347427</v>
      </c>
      <c r="I59" s="421">
        <f>I62+I65</f>
        <v>30747530</v>
      </c>
      <c r="J59" s="223" t="s">
        <v>486</v>
      </c>
      <c r="K59" s="144">
        <f>K62+K65</f>
        <v>51599897</v>
      </c>
      <c r="L59" s="145">
        <f aca="true" t="shared" si="24" ref="L59:X60">L62+L65</f>
        <v>32227944</v>
      </c>
      <c r="M59" s="145">
        <f t="shared" si="24"/>
        <v>0</v>
      </c>
      <c r="N59" s="145">
        <f t="shared" si="24"/>
        <v>32227944</v>
      </c>
      <c r="O59" s="145">
        <f t="shared" si="24"/>
        <v>19371953</v>
      </c>
      <c r="P59" s="145">
        <f t="shared" si="24"/>
        <v>19371953</v>
      </c>
      <c r="Q59" s="145">
        <f t="shared" si="24"/>
        <v>396475</v>
      </c>
      <c r="R59" s="145">
        <f t="shared" si="24"/>
        <v>0</v>
      </c>
      <c r="S59" s="145">
        <f t="shared" si="24"/>
        <v>0</v>
      </c>
      <c r="T59" s="145">
        <f t="shared" si="24"/>
        <v>0</v>
      </c>
      <c r="U59" s="145">
        <f t="shared" si="24"/>
        <v>19371953</v>
      </c>
      <c r="V59" s="184">
        <f t="shared" si="24"/>
        <v>0</v>
      </c>
      <c r="W59" s="144">
        <f t="shared" si="24"/>
        <v>0</v>
      </c>
      <c r="X59" s="146">
        <f t="shared" si="24"/>
        <v>0</v>
      </c>
      <c r="Z59" s="253">
        <f t="shared" si="1"/>
        <v>0</v>
      </c>
    </row>
    <row r="60" spans="1:26" s="33" customFormat="1" ht="18" customHeight="1" hidden="1" thickBot="1">
      <c r="A60" s="361"/>
      <c r="B60" s="361"/>
      <c r="C60" s="361"/>
      <c r="D60" s="361"/>
      <c r="E60" s="361"/>
      <c r="F60" s="361"/>
      <c r="G60" s="361"/>
      <c r="H60" s="406">
        <f>H63+H66</f>
        <v>51661840</v>
      </c>
      <c r="I60" s="421"/>
      <c r="J60" s="224" t="s">
        <v>487</v>
      </c>
      <c r="K60" s="147">
        <f>K63+K66</f>
        <v>0</v>
      </c>
      <c r="L60" s="148">
        <f t="shared" si="24"/>
        <v>0</v>
      </c>
      <c r="M60" s="148">
        <f t="shared" si="24"/>
        <v>0</v>
      </c>
      <c r="N60" s="148">
        <f t="shared" si="24"/>
        <v>0</v>
      </c>
      <c r="O60" s="148">
        <f t="shared" si="24"/>
        <v>0</v>
      </c>
      <c r="P60" s="148">
        <f t="shared" si="24"/>
        <v>0</v>
      </c>
      <c r="Q60" s="148">
        <f t="shared" si="24"/>
        <v>0</v>
      </c>
      <c r="R60" s="148">
        <f t="shared" si="24"/>
        <v>0</v>
      </c>
      <c r="S60" s="148">
        <f t="shared" si="24"/>
        <v>0</v>
      </c>
      <c r="T60" s="148">
        <f t="shared" si="24"/>
        <v>0</v>
      </c>
      <c r="U60" s="148">
        <f t="shared" si="24"/>
        <v>0</v>
      </c>
      <c r="V60" s="185">
        <f t="shared" si="24"/>
        <v>0</v>
      </c>
      <c r="W60" s="147">
        <f t="shared" si="24"/>
        <v>0</v>
      </c>
      <c r="X60" s="149">
        <f>X63+X66</f>
        <v>0</v>
      </c>
      <c r="Z60" s="253">
        <f t="shared" si="1"/>
        <v>0</v>
      </c>
    </row>
    <row r="61" spans="1:26" s="33" customFormat="1" ht="18" customHeight="1" hidden="1" thickBot="1">
      <c r="A61" s="361"/>
      <c r="B61" s="361"/>
      <c r="C61" s="361"/>
      <c r="D61" s="361"/>
      <c r="E61" s="361"/>
      <c r="F61" s="361"/>
      <c r="G61" s="361"/>
      <c r="H61" s="407"/>
      <c r="I61" s="421"/>
      <c r="J61" s="222" t="s">
        <v>488</v>
      </c>
      <c r="K61" s="141">
        <f>K59+K60</f>
        <v>51599897</v>
      </c>
      <c r="L61" s="142">
        <f aca="true" t="shared" si="25" ref="L61:X61">L59+L60</f>
        <v>32227944</v>
      </c>
      <c r="M61" s="142">
        <f t="shared" si="25"/>
        <v>0</v>
      </c>
      <c r="N61" s="142">
        <f t="shared" si="25"/>
        <v>32227944</v>
      </c>
      <c r="O61" s="142">
        <f t="shared" si="25"/>
        <v>19371953</v>
      </c>
      <c r="P61" s="142">
        <f t="shared" si="25"/>
        <v>19371953</v>
      </c>
      <c r="Q61" s="142">
        <f t="shared" si="25"/>
        <v>396475</v>
      </c>
      <c r="R61" s="142">
        <f t="shared" si="25"/>
        <v>0</v>
      </c>
      <c r="S61" s="142">
        <f t="shared" si="25"/>
        <v>0</v>
      </c>
      <c r="T61" s="142">
        <f t="shared" si="25"/>
        <v>0</v>
      </c>
      <c r="U61" s="142">
        <f t="shared" si="25"/>
        <v>19371953</v>
      </c>
      <c r="V61" s="183">
        <f t="shared" si="25"/>
        <v>0</v>
      </c>
      <c r="W61" s="141">
        <f t="shared" si="25"/>
        <v>0</v>
      </c>
      <c r="X61" s="143">
        <f t="shared" si="25"/>
        <v>0</v>
      </c>
      <c r="Z61" s="253">
        <f t="shared" si="1"/>
        <v>0</v>
      </c>
    </row>
    <row r="62" spans="1:26" s="42" customFormat="1" ht="14.25" customHeight="1" hidden="1" thickBot="1">
      <c r="A62" s="471" t="s">
        <v>396</v>
      </c>
      <c r="B62" s="465"/>
      <c r="C62" s="477" t="s">
        <v>306</v>
      </c>
      <c r="D62" s="477" t="s">
        <v>307</v>
      </c>
      <c r="E62" s="526" t="s">
        <v>9</v>
      </c>
      <c r="F62" s="477" t="s">
        <v>308</v>
      </c>
      <c r="G62" s="499" t="s">
        <v>292</v>
      </c>
      <c r="H62" s="55">
        <f>I62+K64+W64</f>
        <v>76760600</v>
      </c>
      <c r="I62" s="575">
        <v>27063680</v>
      </c>
      <c r="J62" s="229" t="s">
        <v>486</v>
      </c>
      <c r="K62" s="158">
        <f>L62+O62</f>
        <v>49696920</v>
      </c>
      <c r="L62" s="116">
        <f>M62+N62</f>
        <v>30911740</v>
      </c>
      <c r="M62" s="103">
        <v>0</v>
      </c>
      <c r="N62" s="103">
        <v>30911740</v>
      </c>
      <c r="O62" s="116">
        <f>P62+R62+S62</f>
        <v>18785180</v>
      </c>
      <c r="P62" s="82">
        <v>18785180</v>
      </c>
      <c r="Q62" s="82">
        <v>0</v>
      </c>
      <c r="R62" s="103">
        <v>0</v>
      </c>
      <c r="S62" s="103">
        <v>0</v>
      </c>
      <c r="T62" s="103">
        <v>0</v>
      </c>
      <c r="U62" s="82">
        <v>18785180</v>
      </c>
      <c r="V62" s="100">
        <v>0</v>
      </c>
      <c r="W62" s="105">
        <v>0</v>
      </c>
      <c r="X62" s="95">
        <v>0</v>
      </c>
      <c r="Z62" s="253">
        <f t="shared" si="1"/>
        <v>0</v>
      </c>
    </row>
    <row r="63" spans="1:26" s="42" customFormat="1" ht="18" customHeight="1" hidden="1" thickBot="1">
      <c r="A63" s="471"/>
      <c r="B63" s="465"/>
      <c r="C63" s="477"/>
      <c r="D63" s="477"/>
      <c r="E63" s="526"/>
      <c r="F63" s="477"/>
      <c r="G63" s="499"/>
      <c r="H63" s="403">
        <v>47689950</v>
      </c>
      <c r="I63" s="404"/>
      <c r="J63" s="230" t="s">
        <v>487</v>
      </c>
      <c r="K63" s="159">
        <f>L63+O63</f>
        <v>0</v>
      </c>
      <c r="L63" s="117">
        <f>M63+N63</f>
        <v>0</v>
      </c>
      <c r="M63" s="104">
        <v>0</v>
      </c>
      <c r="N63" s="104">
        <v>0</v>
      </c>
      <c r="O63" s="117">
        <f>P63+R63+S63</f>
        <v>0</v>
      </c>
      <c r="P63" s="84">
        <v>0</v>
      </c>
      <c r="Q63" s="84">
        <v>0</v>
      </c>
      <c r="R63" s="104">
        <v>0</v>
      </c>
      <c r="S63" s="104">
        <v>0</v>
      </c>
      <c r="T63" s="104">
        <v>0</v>
      </c>
      <c r="U63" s="84">
        <v>0</v>
      </c>
      <c r="V63" s="191">
        <v>0</v>
      </c>
      <c r="W63" s="106">
        <v>0</v>
      </c>
      <c r="X63" s="97">
        <v>0</v>
      </c>
      <c r="Z63" s="253">
        <f t="shared" si="1"/>
        <v>0</v>
      </c>
    </row>
    <row r="64" spans="1:26" s="42" customFormat="1" ht="18" customHeight="1" hidden="1" thickBot="1">
      <c r="A64" s="472"/>
      <c r="B64" s="475"/>
      <c r="C64" s="470"/>
      <c r="D64" s="470"/>
      <c r="E64" s="470"/>
      <c r="F64" s="470"/>
      <c r="G64" s="500"/>
      <c r="H64" s="404"/>
      <c r="I64" s="552"/>
      <c r="J64" s="246" t="s">
        <v>488</v>
      </c>
      <c r="K64" s="160">
        <f aca="true" t="shared" si="26" ref="K64:X64">K62+K63</f>
        <v>49696920</v>
      </c>
      <c r="L64" s="161">
        <f t="shared" si="26"/>
        <v>30911740</v>
      </c>
      <c r="M64" s="161">
        <f t="shared" si="26"/>
        <v>0</v>
      </c>
      <c r="N64" s="161">
        <f t="shared" si="26"/>
        <v>30911740</v>
      </c>
      <c r="O64" s="161">
        <f t="shared" si="26"/>
        <v>18785180</v>
      </c>
      <c r="P64" s="114">
        <f t="shared" si="26"/>
        <v>18785180</v>
      </c>
      <c r="Q64" s="114">
        <f t="shared" si="26"/>
        <v>0</v>
      </c>
      <c r="R64" s="161">
        <f t="shared" si="26"/>
        <v>0</v>
      </c>
      <c r="S64" s="161">
        <f t="shared" si="26"/>
        <v>0</v>
      </c>
      <c r="T64" s="161">
        <f t="shared" si="26"/>
        <v>0</v>
      </c>
      <c r="U64" s="114">
        <f t="shared" si="26"/>
        <v>18785180</v>
      </c>
      <c r="V64" s="192">
        <f t="shared" si="26"/>
        <v>0</v>
      </c>
      <c r="W64" s="160">
        <f t="shared" si="26"/>
        <v>0</v>
      </c>
      <c r="X64" s="153">
        <f t="shared" si="26"/>
        <v>0</v>
      </c>
      <c r="Z64" s="253">
        <f t="shared" si="1"/>
        <v>0</v>
      </c>
    </row>
    <row r="65" spans="1:26" ht="18" customHeight="1" hidden="1" thickBot="1">
      <c r="A65" s="438" t="s">
        <v>398</v>
      </c>
      <c r="B65" s="475"/>
      <c r="C65" s="478" t="s">
        <v>306</v>
      </c>
      <c r="D65" s="478" t="s">
        <v>307</v>
      </c>
      <c r="E65" s="441" t="s">
        <v>10</v>
      </c>
      <c r="F65" s="478" t="s">
        <v>309</v>
      </c>
      <c r="G65" s="505" t="s">
        <v>310</v>
      </c>
      <c r="H65" s="54">
        <f>I65+K67+W67</f>
        <v>5586827</v>
      </c>
      <c r="I65" s="587">
        <v>3683850</v>
      </c>
      <c r="J65" s="233" t="s">
        <v>486</v>
      </c>
      <c r="K65" s="162">
        <f>L65+O65</f>
        <v>1902977</v>
      </c>
      <c r="L65" s="118">
        <f>M65+N65</f>
        <v>1316204</v>
      </c>
      <c r="M65" s="150">
        <v>0</v>
      </c>
      <c r="N65" s="150">
        <v>1316204</v>
      </c>
      <c r="O65" s="118">
        <f>P65+R65+S65</f>
        <v>586773</v>
      </c>
      <c r="P65" s="82">
        <v>586773</v>
      </c>
      <c r="Q65" s="82">
        <v>396475</v>
      </c>
      <c r="R65" s="150">
        <v>0</v>
      </c>
      <c r="S65" s="150">
        <v>0</v>
      </c>
      <c r="T65" s="150">
        <v>0</v>
      </c>
      <c r="U65" s="82">
        <v>586773</v>
      </c>
      <c r="V65" s="93">
        <v>0</v>
      </c>
      <c r="W65" s="107">
        <v>0</v>
      </c>
      <c r="X65" s="95">
        <v>0</v>
      </c>
      <c r="Z65" s="253">
        <f t="shared" si="1"/>
        <v>0</v>
      </c>
    </row>
    <row r="66" spans="1:26" ht="18" customHeight="1" hidden="1" thickBot="1">
      <c r="A66" s="456"/>
      <c r="B66" s="467"/>
      <c r="C66" s="462"/>
      <c r="D66" s="462"/>
      <c r="E66" s="277"/>
      <c r="F66" s="462"/>
      <c r="G66" s="459"/>
      <c r="H66" s="403">
        <v>3971890</v>
      </c>
      <c r="I66" s="588"/>
      <c r="J66" s="234" t="s">
        <v>487</v>
      </c>
      <c r="K66" s="163">
        <f>L66+O66</f>
        <v>0</v>
      </c>
      <c r="L66" s="119">
        <f>M66+N66</f>
        <v>0</v>
      </c>
      <c r="M66" s="102">
        <v>0</v>
      </c>
      <c r="N66" s="102">
        <v>0</v>
      </c>
      <c r="O66" s="119">
        <f>P66+R66+S66</f>
        <v>0</v>
      </c>
      <c r="P66" s="84">
        <v>0</v>
      </c>
      <c r="Q66" s="84">
        <v>0</v>
      </c>
      <c r="R66" s="102">
        <v>0</v>
      </c>
      <c r="S66" s="102">
        <v>0</v>
      </c>
      <c r="T66" s="102">
        <v>0</v>
      </c>
      <c r="U66" s="84">
        <v>0</v>
      </c>
      <c r="V66" s="186">
        <v>0</v>
      </c>
      <c r="W66" s="101">
        <v>0</v>
      </c>
      <c r="X66" s="97">
        <v>0</v>
      </c>
      <c r="Z66" s="253">
        <f t="shared" si="1"/>
        <v>0</v>
      </c>
    </row>
    <row r="67" spans="1:26" ht="18" customHeight="1" hidden="1" thickBot="1">
      <c r="A67" s="489"/>
      <c r="B67" s="467"/>
      <c r="C67" s="490"/>
      <c r="D67" s="490"/>
      <c r="E67" s="490"/>
      <c r="F67" s="490"/>
      <c r="G67" s="506"/>
      <c r="H67" s="405"/>
      <c r="I67" s="589"/>
      <c r="J67" s="235" t="s">
        <v>488</v>
      </c>
      <c r="K67" s="164">
        <f aca="true" t="shared" si="27" ref="K67:X67">K65+K66</f>
        <v>1902977</v>
      </c>
      <c r="L67" s="122">
        <f t="shared" si="27"/>
        <v>1316204</v>
      </c>
      <c r="M67" s="122">
        <f t="shared" si="27"/>
        <v>0</v>
      </c>
      <c r="N67" s="122">
        <f t="shared" si="27"/>
        <v>1316204</v>
      </c>
      <c r="O67" s="122">
        <f t="shared" si="27"/>
        <v>586773</v>
      </c>
      <c r="P67" s="114">
        <f t="shared" si="27"/>
        <v>586773</v>
      </c>
      <c r="Q67" s="114">
        <f t="shared" si="27"/>
        <v>396475</v>
      </c>
      <c r="R67" s="122">
        <f t="shared" si="27"/>
        <v>0</v>
      </c>
      <c r="S67" s="122">
        <f t="shared" si="27"/>
        <v>0</v>
      </c>
      <c r="T67" s="122">
        <f t="shared" si="27"/>
        <v>0</v>
      </c>
      <c r="U67" s="114">
        <f t="shared" si="27"/>
        <v>586773</v>
      </c>
      <c r="V67" s="187">
        <f t="shared" si="27"/>
        <v>0</v>
      </c>
      <c r="W67" s="164">
        <f t="shared" si="27"/>
        <v>0</v>
      </c>
      <c r="X67" s="153">
        <f t="shared" si="27"/>
        <v>0</v>
      </c>
      <c r="Z67" s="253">
        <f t="shared" si="1"/>
        <v>0</v>
      </c>
    </row>
    <row r="68" spans="1:26" s="33" customFormat="1" ht="18" customHeight="1" hidden="1" thickBot="1">
      <c r="A68" s="361" t="s">
        <v>311</v>
      </c>
      <c r="B68" s="364"/>
      <c r="C68" s="361" t="s">
        <v>312</v>
      </c>
      <c r="D68" s="361"/>
      <c r="E68" s="361"/>
      <c r="F68" s="361"/>
      <c r="G68" s="361"/>
      <c r="H68" s="52">
        <f>H71+H77+H86+H92+H98+H104</f>
        <v>119468492</v>
      </c>
      <c r="I68" s="420">
        <f>I71+I77+I86+I92+I98+I104</f>
        <v>83656346</v>
      </c>
      <c r="J68" s="220" t="s">
        <v>486</v>
      </c>
      <c r="K68" s="133">
        <f>K71+K77+K86+K92+K98+K104</f>
        <v>30127471</v>
      </c>
      <c r="L68" s="134">
        <f aca="true" t="shared" si="28" ref="L68:X68">L71+L77+L86+L92+L98+L104</f>
        <v>22074011</v>
      </c>
      <c r="M68" s="134">
        <f t="shared" si="28"/>
        <v>22074011</v>
      </c>
      <c r="N68" s="134">
        <f t="shared" si="28"/>
        <v>0</v>
      </c>
      <c r="O68" s="134">
        <f t="shared" si="28"/>
        <v>8053460</v>
      </c>
      <c r="P68" s="134">
        <f t="shared" si="28"/>
        <v>0</v>
      </c>
      <c r="Q68" s="134">
        <f t="shared" si="28"/>
        <v>0</v>
      </c>
      <c r="R68" s="134">
        <f t="shared" si="28"/>
        <v>8053460</v>
      </c>
      <c r="S68" s="134">
        <f t="shared" si="28"/>
        <v>0</v>
      </c>
      <c r="T68" s="134">
        <f t="shared" si="28"/>
        <v>8053460</v>
      </c>
      <c r="U68" s="134">
        <f t="shared" si="28"/>
        <v>0</v>
      </c>
      <c r="V68" s="188">
        <f t="shared" si="28"/>
        <v>39670260</v>
      </c>
      <c r="W68" s="133">
        <f t="shared" si="28"/>
        <v>5684675</v>
      </c>
      <c r="X68" s="136">
        <f t="shared" si="28"/>
        <v>0</v>
      </c>
      <c r="Z68" s="253">
        <f t="shared" si="1"/>
        <v>0</v>
      </c>
    </row>
    <row r="69" spans="1:26" s="33" customFormat="1" ht="18" customHeight="1" hidden="1" thickBot="1">
      <c r="A69" s="361"/>
      <c r="B69" s="364"/>
      <c r="C69" s="361"/>
      <c r="D69" s="361"/>
      <c r="E69" s="361"/>
      <c r="F69" s="361"/>
      <c r="G69" s="361"/>
      <c r="H69" s="406">
        <f>H72+H78+H87+H93+H105+H99</f>
        <v>88123386</v>
      </c>
      <c r="I69" s="420"/>
      <c r="J69" s="244" t="s">
        <v>487</v>
      </c>
      <c r="K69" s="137">
        <f aca="true" t="shared" si="29" ref="K69:X69">K72+K78+K87+K93+K99+K105</f>
        <v>0</v>
      </c>
      <c r="L69" s="138">
        <f t="shared" si="29"/>
        <v>0</v>
      </c>
      <c r="M69" s="138">
        <f t="shared" si="29"/>
        <v>0</v>
      </c>
      <c r="N69" s="138">
        <f t="shared" si="29"/>
        <v>0</v>
      </c>
      <c r="O69" s="138">
        <f t="shared" si="29"/>
        <v>0</v>
      </c>
      <c r="P69" s="138">
        <f t="shared" si="29"/>
        <v>0</v>
      </c>
      <c r="Q69" s="138">
        <f t="shared" si="29"/>
        <v>0</v>
      </c>
      <c r="R69" s="138">
        <f t="shared" si="29"/>
        <v>0</v>
      </c>
      <c r="S69" s="138">
        <f t="shared" si="29"/>
        <v>0</v>
      </c>
      <c r="T69" s="138">
        <f t="shared" si="29"/>
        <v>0</v>
      </c>
      <c r="U69" s="138">
        <f t="shared" si="29"/>
        <v>0</v>
      </c>
      <c r="V69" s="189">
        <f t="shared" si="29"/>
        <v>0</v>
      </c>
      <c r="W69" s="137">
        <f t="shared" si="29"/>
        <v>0</v>
      </c>
      <c r="X69" s="140">
        <f t="shared" si="29"/>
        <v>0</v>
      </c>
      <c r="Z69" s="253">
        <f t="shared" si="1"/>
        <v>0</v>
      </c>
    </row>
    <row r="70" spans="1:26" s="33" customFormat="1" ht="18" customHeight="1" hidden="1" thickBot="1">
      <c r="A70" s="364"/>
      <c r="B70" s="364"/>
      <c r="C70" s="361"/>
      <c r="D70" s="361"/>
      <c r="E70" s="361"/>
      <c r="F70" s="361"/>
      <c r="G70" s="361"/>
      <c r="H70" s="407"/>
      <c r="I70" s="421"/>
      <c r="J70" s="222" t="s">
        <v>488</v>
      </c>
      <c r="K70" s="155">
        <f>K68+K69</f>
        <v>30127471</v>
      </c>
      <c r="L70" s="156">
        <f aca="true" t="shared" si="30" ref="L70:X70">L68+L69</f>
        <v>22074011</v>
      </c>
      <c r="M70" s="156">
        <f t="shared" si="30"/>
        <v>22074011</v>
      </c>
      <c r="N70" s="156">
        <f t="shared" si="30"/>
        <v>0</v>
      </c>
      <c r="O70" s="156">
        <f t="shared" si="30"/>
        <v>8053460</v>
      </c>
      <c r="P70" s="156">
        <f t="shared" si="30"/>
        <v>0</v>
      </c>
      <c r="Q70" s="156">
        <f t="shared" si="30"/>
        <v>0</v>
      </c>
      <c r="R70" s="156">
        <f t="shared" si="30"/>
        <v>8053460</v>
      </c>
      <c r="S70" s="156">
        <f t="shared" si="30"/>
        <v>0</v>
      </c>
      <c r="T70" s="156">
        <f t="shared" si="30"/>
        <v>8053460</v>
      </c>
      <c r="U70" s="156">
        <f t="shared" si="30"/>
        <v>0</v>
      </c>
      <c r="V70" s="190">
        <f t="shared" si="30"/>
        <v>39670260</v>
      </c>
      <c r="W70" s="155">
        <f t="shared" si="30"/>
        <v>5684675</v>
      </c>
      <c r="X70" s="157">
        <f t="shared" si="30"/>
        <v>0</v>
      </c>
      <c r="Z70" s="253">
        <f t="shared" si="1"/>
        <v>0</v>
      </c>
    </row>
    <row r="71" spans="1:26" s="33" customFormat="1" ht="18" customHeight="1" hidden="1" thickBot="1">
      <c r="A71" s="361" t="s">
        <v>313</v>
      </c>
      <c r="B71" s="361"/>
      <c r="C71" s="361" t="s">
        <v>314</v>
      </c>
      <c r="D71" s="361"/>
      <c r="E71" s="361"/>
      <c r="F71" s="361"/>
      <c r="G71" s="361"/>
      <c r="H71" s="56">
        <f>H74</f>
        <v>32644550</v>
      </c>
      <c r="I71" s="420">
        <f>I74</f>
        <v>25288917</v>
      </c>
      <c r="J71" s="220" t="s">
        <v>486</v>
      </c>
      <c r="K71" s="133">
        <f>K74</f>
        <v>5176282</v>
      </c>
      <c r="L71" s="134">
        <f aca="true" t="shared" si="31" ref="L71:W71">L74</f>
        <v>3882212</v>
      </c>
      <c r="M71" s="134">
        <f t="shared" si="31"/>
        <v>3882212</v>
      </c>
      <c r="N71" s="134">
        <f t="shared" si="31"/>
        <v>0</v>
      </c>
      <c r="O71" s="134">
        <f t="shared" si="31"/>
        <v>1294070</v>
      </c>
      <c r="P71" s="134">
        <f t="shared" si="31"/>
        <v>0</v>
      </c>
      <c r="Q71" s="134">
        <f t="shared" si="31"/>
        <v>0</v>
      </c>
      <c r="R71" s="134">
        <f t="shared" si="31"/>
        <v>1294070</v>
      </c>
      <c r="S71" s="134">
        <f t="shared" si="31"/>
        <v>0</v>
      </c>
      <c r="T71" s="134">
        <f t="shared" si="31"/>
        <v>1294070</v>
      </c>
      <c r="U71" s="134">
        <f t="shared" si="31"/>
        <v>0</v>
      </c>
      <c r="V71" s="188">
        <f t="shared" si="31"/>
        <v>10798640</v>
      </c>
      <c r="W71" s="133">
        <f t="shared" si="31"/>
        <v>2179351</v>
      </c>
      <c r="X71" s="136">
        <f>X74</f>
        <v>0</v>
      </c>
      <c r="Z71" s="253">
        <f t="shared" si="1"/>
        <v>0</v>
      </c>
    </row>
    <row r="72" spans="1:26" s="33" customFormat="1" ht="18" customHeight="1" hidden="1" thickBot="1">
      <c r="A72" s="361"/>
      <c r="B72" s="361"/>
      <c r="C72" s="361"/>
      <c r="D72" s="361"/>
      <c r="E72" s="361"/>
      <c r="F72" s="361"/>
      <c r="G72" s="361"/>
      <c r="H72" s="406">
        <f>H75</f>
        <v>24483413</v>
      </c>
      <c r="I72" s="420"/>
      <c r="J72" s="244" t="s">
        <v>487</v>
      </c>
      <c r="K72" s="137">
        <f>K75</f>
        <v>0</v>
      </c>
      <c r="L72" s="138">
        <f aca="true" t="shared" si="32" ref="L72:X72">L75</f>
        <v>0</v>
      </c>
      <c r="M72" s="138">
        <f t="shared" si="32"/>
        <v>0</v>
      </c>
      <c r="N72" s="138">
        <f t="shared" si="32"/>
        <v>0</v>
      </c>
      <c r="O72" s="138">
        <f t="shared" si="32"/>
        <v>0</v>
      </c>
      <c r="P72" s="138">
        <f t="shared" si="32"/>
        <v>0</v>
      </c>
      <c r="Q72" s="138">
        <f t="shared" si="32"/>
        <v>0</v>
      </c>
      <c r="R72" s="138">
        <f t="shared" si="32"/>
        <v>0</v>
      </c>
      <c r="S72" s="138">
        <f t="shared" si="32"/>
        <v>0</v>
      </c>
      <c r="T72" s="138">
        <f t="shared" si="32"/>
        <v>0</v>
      </c>
      <c r="U72" s="138">
        <f t="shared" si="32"/>
        <v>0</v>
      </c>
      <c r="V72" s="189">
        <f t="shared" si="32"/>
        <v>0</v>
      </c>
      <c r="W72" s="137">
        <f t="shared" si="32"/>
        <v>0</v>
      </c>
      <c r="X72" s="140">
        <f t="shared" si="32"/>
        <v>0</v>
      </c>
      <c r="Z72" s="253">
        <f t="shared" si="1"/>
        <v>0</v>
      </c>
    </row>
    <row r="73" spans="1:26" s="33" customFormat="1" ht="18" customHeight="1" hidden="1" thickBot="1">
      <c r="A73" s="361"/>
      <c r="B73" s="361"/>
      <c r="C73" s="361"/>
      <c r="D73" s="361"/>
      <c r="E73" s="361"/>
      <c r="F73" s="361"/>
      <c r="G73" s="361"/>
      <c r="H73" s="407"/>
      <c r="I73" s="421"/>
      <c r="J73" s="222" t="s">
        <v>488</v>
      </c>
      <c r="K73" s="141">
        <f>K71+K72</f>
        <v>5176282</v>
      </c>
      <c r="L73" s="142">
        <f aca="true" t="shared" si="33" ref="L73:W73">L71+L72</f>
        <v>3882212</v>
      </c>
      <c r="M73" s="142">
        <f t="shared" si="33"/>
        <v>3882212</v>
      </c>
      <c r="N73" s="142">
        <f t="shared" si="33"/>
        <v>0</v>
      </c>
      <c r="O73" s="142">
        <f t="shared" si="33"/>
        <v>1294070</v>
      </c>
      <c r="P73" s="142">
        <f t="shared" si="33"/>
        <v>0</v>
      </c>
      <c r="Q73" s="142">
        <f t="shared" si="33"/>
        <v>0</v>
      </c>
      <c r="R73" s="142">
        <f t="shared" si="33"/>
        <v>1294070</v>
      </c>
      <c r="S73" s="142">
        <f t="shared" si="33"/>
        <v>0</v>
      </c>
      <c r="T73" s="142">
        <f t="shared" si="33"/>
        <v>1294070</v>
      </c>
      <c r="U73" s="142">
        <f t="shared" si="33"/>
        <v>0</v>
      </c>
      <c r="V73" s="183">
        <f t="shared" si="33"/>
        <v>10798640</v>
      </c>
      <c r="W73" s="141">
        <f t="shared" si="33"/>
        <v>2179351</v>
      </c>
      <c r="X73" s="143">
        <f>X71+X72</f>
        <v>0</v>
      </c>
      <c r="Z73" s="253">
        <f t="shared" si="1"/>
        <v>0</v>
      </c>
    </row>
    <row r="74" spans="1:26" s="41" customFormat="1" ht="18" customHeight="1" hidden="1" thickBot="1">
      <c r="A74" s="568" t="s">
        <v>399</v>
      </c>
      <c r="B74" s="563"/>
      <c r="C74" s="431" t="s">
        <v>315</v>
      </c>
      <c r="D74" s="428">
        <v>23</v>
      </c>
      <c r="E74" s="524" t="s">
        <v>314</v>
      </c>
      <c r="F74" s="524" t="s">
        <v>316</v>
      </c>
      <c r="G74" s="521" t="s">
        <v>433</v>
      </c>
      <c r="H74" s="53">
        <f>I74+K76+W76</f>
        <v>32644550</v>
      </c>
      <c r="I74" s="584">
        <v>25288917</v>
      </c>
      <c r="J74" s="225" t="s">
        <v>486</v>
      </c>
      <c r="K74" s="132">
        <f>L74+O74</f>
        <v>5176282</v>
      </c>
      <c r="L74" s="113">
        <f>M74+N74</f>
        <v>3882212</v>
      </c>
      <c r="M74" s="82">
        <v>3882212</v>
      </c>
      <c r="N74" s="82">
        <v>0</v>
      </c>
      <c r="O74" s="113">
        <f>P74+R74+S74</f>
        <v>1294070</v>
      </c>
      <c r="P74" s="82">
        <v>0</v>
      </c>
      <c r="Q74" s="82">
        <v>0</v>
      </c>
      <c r="R74" s="82">
        <v>1294070</v>
      </c>
      <c r="S74" s="82">
        <v>0</v>
      </c>
      <c r="T74" s="82">
        <v>1294070</v>
      </c>
      <c r="U74" s="82">
        <v>0</v>
      </c>
      <c r="V74" s="100">
        <v>10798640</v>
      </c>
      <c r="W74" s="94">
        <v>2179351</v>
      </c>
      <c r="X74" s="95">
        <v>0</v>
      </c>
      <c r="Z74" s="253">
        <f t="shared" si="1"/>
        <v>0</v>
      </c>
    </row>
    <row r="75" spans="1:26" s="41" customFormat="1" ht="18" customHeight="1" hidden="1" thickBot="1">
      <c r="A75" s="569"/>
      <c r="B75" s="564"/>
      <c r="C75" s="432"/>
      <c r="D75" s="429"/>
      <c r="E75" s="525"/>
      <c r="F75" s="525"/>
      <c r="G75" s="522"/>
      <c r="H75" s="403">
        <v>24483413</v>
      </c>
      <c r="I75" s="585"/>
      <c r="J75" s="236" t="s">
        <v>487</v>
      </c>
      <c r="K75" s="151">
        <f>L75+O75</f>
        <v>0</v>
      </c>
      <c r="L75" s="121">
        <f>M75+N75</f>
        <v>0</v>
      </c>
      <c r="M75" s="84">
        <v>0</v>
      </c>
      <c r="N75" s="84">
        <v>0</v>
      </c>
      <c r="O75" s="121">
        <f>P75+R75+S75</f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191">
        <v>0</v>
      </c>
      <c r="W75" s="96">
        <v>0</v>
      </c>
      <c r="X75" s="97">
        <v>0</v>
      </c>
      <c r="Z75" s="253">
        <f t="shared" si="1"/>
        <v>0</v>
      </c>
    </row>
    <row r="76" spans="1:26" s="41" customFormat="1" ht="18" customHeight="1" hidden="1" thickBot="1">
      <c r="A76" s="570"/>
      <c r="B76" s="565"/>
      <c r="C76" s="430"/>
      <c r="D76" s="430"/>
      <c r="E76" s="430"/>
      <c r="F76" s="430"/>
      <c r="G76" s="523"/>
      <c r="H76" s="405"/>
      <c r="I76" s="586"/>
      <c r="J76" s="237" t="s">
        <v>488</v>
      </c>
      <c r="K76" s="152">
        <f>K74+K75</f>
        <v>5176282</v>
      </c>
      <c r="L76" s="114">
        <f aca="true" t="shared" si="34" ref="L76:U76">L74+L75</f>
        <v>3882212</v>
      </c>
      <c r="M76" s="114">
        <f t="shared" si="34"/>
        <v>3882212</v>
      </c>
      <c r="N76" s="114">
        <f t="shared" si="34"/>
        <v>0</v>
      </c>
      <c r="O76" s="114">
        <f t="shared" si="34"/>
        <v>1294070</v>
      </c>
      <c r="P76" s="114">
        <f t="shared" si="34"/>
        <v>0</v>
      </c>
      <c r="Q76" s="114">
        <f t="shared" si="34"/>
        <v>0</v>
      </c>
      <c r="R76" s="114">
        <f t="shared" si="34"/>
        <v>1294070</v>
      </c>
      <c r="S76" s="114">
        <f t="shared" si="34"/>
        <v>0</v>
      </c>
      <c r="T76" s="114">
        <f t="shared" si="34"/>
        <v>1294070</v>
      </c>
      <c r="U76" s="114">
        <f t="shared" si="34"/>
        <v>0</v>
      </c>
      <c r="V76" s="192">
        <f>V74+V75</f>
        <v>10798640</v>
      </c>
      <c r="W76" s="152">
        <f>W74+W75</f>
        <v>2179351</v>
      </c>
      <c r="X76" s="153">
        <f>X74+X75</f>
        <v>0</v>
      </c>
      <c r="Z76" s="253">
        <f t="shared" si="1"/>
        <v>0</v>
      </c>
    </row>
    <row r="77" spans="1:26" s="33" customFormat="1" ht="18" customHeight="1" hidden="1" thickBot="1">
      <c r="A77" s="361" t="s">
        <v>317</v>
      </c>
      <c r="B77" s="361"/>
      <c r="C77" s="361" t="s">
        <v>318</v>
      </c>
      <c r="D77" s="361"/>
      <c r="E77" s="361"/>
      <c r="F77" s="361"/>
      <c r="G77" s="361"/>
      <c r="H77" s="52">
        <f>H80+H83</f>
        <v>24769832</v>
      </c>
      <c r="I77" s="420">
        <f>I80+I83</f>
        <v>16028215</v>
      </c>
      <c r="J77" s="220" t="s">
        <v>486</v>
      </c>
      <c r="K77" s="133">
        <f>K80+K83</f>
        <v>8741617</v>
      </c>
      <c r="L77" s="134">
        <f aca="true" t="shared" si="35" ref="L77:W77">L80+L83</f>
        <v>6034620</v>
      </c>
      <c r="M77" s="134">
        <f t="shared" si="35"/>
        <v>6034620</v>
      </c>
      <c r="N77" s="134">
        <f t="shared" si="35"/>
        <v>0</v>
      </c>
      <c r="O77" s="134">
        <f t="shared" si="35"/>
        <v>2706997</v>
      </c>
      <c r="P77" s="134">
        <f t="shared" si="35"/>
        <v>0</v>
      </c>
      <c r="Q77" s="134">
        <f t="shared" si="35"/>
        <v>0</v>
      </c>
      <c r="R77" s="134">
        <f t="shared" si="35"/>
        <v>2706997</v>
      </c>
      <c r="S77" s="134">
        <f t="shared" si="35"/>
        <v>0</v>
      </c>
      <c r="T77" s="134">
        <f t="shared" si="35"/>
        <v>2706997</v>
      </c>
      <c r="U77" s="134">
        <f t="shared" si="35"/>
        <v>0</v>
      </c>
      <c r="V77" s="188">
        <f t="shared" si="35"/>
        <v>7254130</v>
      </c>
      <c r="W77" s="133">
        <f t="shared" si="35"/>
        <v>0</v>
      </c>
      <c r="X77" s="136">
        <f>X80+X83</f>
        <v>0</v>
      </c>
      <c r="Z77" s="253">
        <f t="shared" si="1"/>
        <v>0</v>
      </c>
    </row>
    <row r="78" spans="1:26" s="33" customFormat="1" ht="17.25" customHeight="1" hidden="1" thickBot="1">
      <c r="A78" s="361"/>
      <c r="B78" s="361"/>
      <c r="C78" s="361"/>
      <c r="D78" s="361"/>
      <c r="E78" s="361"/>
      <c r="F78" s="361"/>
      <c r="G78" s="361"/>
      <c r="H78" s="406">
        <f>H81+H84</f>
        <v>17099391</v>
      </c>
      <c r="I78" s="420"/>
      <c r="J78" s="244" t="s">
        <v>487</v>
      </c>
      <c r="K78" s="137">
        <f>K81+K84</f>
        <v>0</v>
      </c>
      <c r="L78" s="138">
        <f aca="true" t="shared" si="36" ref="L78:X78">L81+L84</f>
        <v>0</v>
      </c>
      <c r="M78" s="138">
        <f t="shared" si="36"/>
        <v>0</v>
      </c>
      <c r="N78" s="138">
        <f t="shared" si="36"/>
        <v>0</v>
      </c>
      <c r="O78" s="138">
        <f t="shared" si="36"/>
        <v>0</v>
      </c>
      <c r="P78" s="138">
        <f t="shared" si="36"/>
        <v>0</v>
      </c>
      <c r="Q78" s="138">
        <f t="shared" si="36"/>
        <v>0</v>
      </c>
      <c r="R78" s="138">
        <f t="shared" si="36"/>
        <v>0</v>
      </c>
      <c r="S78" s="138">
        <f t="shared" si="36"/>
        <v>0</v>
      </c>
      <c r="T78" s="138">
        <f t="shared" si="36"/>
        <v>0</v>
      </c>
      <c r="U78" s="138">
        <f t="shared" si="36"/>
        <v>0</v>
      </c>
      <c r="V78" s="189">
        <f t="shared" si="36"/>
        <v>0</v>
      </c>
      <c r="W78" s="137">
        <f t="shared" si="36"/>
        <v>0</v>
      </c>
      <c r="X78" s="140">
        <f t="shared" si="36"/>
        <v>0</v>
      </c>
      <c r="Z78" s="253">
        <f t="shared" si="1"/>
        <v>0</v>
      </c>
    </row>
    <row r="79" spans="1:26" s="33" customFormat="1" ht="18" customHeight="1" hidden="1" thickBot="1">
      <c r="A79" s="361"/>
      <c r="B79" s="361"/>
      <c r="C79" s="361"/>
      <c r="D79" s="361"/>
      <c r="E79" s="361"/>
      <c r="F79" s="361"/>
      <c r="G79" s="361"/>
      <c r="H79" s="407"/>
      <c r="I79" s="421"/>
      <c r="J79" s="222" t="s">
        <v>488</v>
      </c>
      <c r="K79" s="141">
        <f>K77+K78</f>
        <v>8741617</v>
      </c>
      <c r="L79" s="142">
        <f aca="true" t="shared" si="37" ref="L79:W79">L77+L78</f>
        <v>6034620</v>
      </c>
      <c r="M79" s="142">
        <f t="shared" si="37"/>
        <v>6034620</v>
      </c>
      <c r="N79" s="142">
        <f t="shared" si="37"/>
        <v>0</v>
      </c>
      <c r="O79" s="142">
        <f t="shared" si="37"/>
        <v>2706997</v>
      </c>
      <c r="P79" s="142">
        <f t="shared" si="37"/>
        <v>0</v>
      </c>
      <c r="Q79" s="142">
        <f t="shared" si="37"/>
        <v>0</v>
      </c>
      <c r="R79" s="142">
        <f t="shared" si="37"/>
        <v>2706997</v>
      </c>
      <c r="S79" s="142">
        <f t="shared" si="37"/>
        <v>0</v>
      </c>
      <c r="T79" s="142">
        <f t="shared" si="37"/>
        <v>2706997</v>
      </c>
      <c r="U79" s="142">
        <f t="shared" si="37"/>
        <v>0</v>
      </c>
      <c r="V79" s="183">
        <f t="shared" si="37"/>
        <v>7254130</v>
      </c>
      <c r="W79" s="141">
        <f t="shared" si="37"/>
        <v>0</v>
      </c>
      <c r="X79" s="143">
        <f>X77+X78</f>
        <v>0</v>
      </c>
      <c r="Z79" s="253">
        <f aca="true" t="shared" si="38" ref="Z79:Z101">U79+T79-O79</f>
        <v>0</v>
      </c>
    </row>
    <row r="80" spans="1:26" ht="18" customHeight="1" hidden="1" thickBot="1">
      <c r="A80" s="558" t="s">
        <v>400</v>
      </c>
      <c r="B80" s="501"/>
      <c r="C80" s="501" t="s">
        <v>442</v>
      </c>
      <c r="D80" s="501"/>
      <c r="E80" s="498" t="s">
        <v>439</v>
      </c>
      <c r="F80" s="498" t="s">
        <v>319</v>
      </c>
      <c r="G80" s="495" t="s">
        <v>320</v>
      </c>
      <c r="H80" s="55">
        <f>I80+K82+W82</f>
        <v>21265103</v>
      </c>
      <c r="I80" s="584">
        <v>13760181</v>
      </c>
      <c r="J80" s="225" t="s">
        <v>486</v>
      </c>
      <c r="K80" s="132">
        <f>L80+O80</f>
        <v>7504922</v>
      </c>
      <c r="L80" s="123">
        <f>M80+N80</f>
        <v>5107099</v>
      </c>
      <c r="M80" s="83">
        <v>5107099</v>
      </c>
      <c r="N80" s="83">
        <v>0</v>
      </c>
      <c r="O80" s="123">
        <f>P80+R80+S80</f>
        <v>2397823</v>
      </c>
      <c r="P80" s="83">
        <v>0</v>
      </c>
      <c r="Q80" s="83">
        <v>0</v>
      </c>
      <c r="R80" s="82">
        <v>2397823</v>
      </c>
      <c r="S80" s="83">
        <v>0</v>
      </c>
      <c r="T80" s="82">
        <v>2397823</v>
      </c>
      <c r="U80" s="83">
        <v>0</v>
      </c>
      <c r="V80" s="93">
        <v>6139170</v>
      </c>
      <c r="W80" s="94">
        <v>0</v>
      </c>
      <c r="X80" s="99">
        <v>0</v>
      </c>
      <c r="Z80" s="253">
        <f t="shared" si="38"/>
        <v>0</v>
      </c>
    </row>
    <row r="81" spans="1:26" ht="18" customHeight="1" hidden="1" thickBot="1">
      <c r="A81" s="559"/>
      <c r="B81" s="356"/>
      <c r="C81" s="356"/>
      <c r="D81" s="356"/>
      <c r="E81" s="460"/>
      <c r="F81" s="460"/>
      <c r="G81" s="496"/>
      <c r="H81" s="403">
        <v>14470842</v>
      </c>
      <c r="I81" s="553"/>
      <c r="J81" s="226" t="s">
        <v>487</v>
      </c>
      <c r="K81" s="151">
        <f>L81+O81</f>
        <v>0</v>
      </c>
      <c r="L81" s="166">
        <f>M81+N81</f>
        <v>0</v>
      </c>
      <c r="M81" s="167">
        <v>0</v>
      </c>
      <c r="N81" s="167">
        <v>0</v>
      </c>
      <c r="O81" s="166">
        <f>P81+R81+S81</f>
        <v>0</v>
      </c>
      <c r="P81" s="167">
        <v>0</v>
      </c>
      <c r="Q81" s="167">
        <v>0</v>
      </c>
      <c r="R81" s="84">
        <v>0</v>
      </c>
      <c r="S81" s="167">
        <v>0</v>
      </c>
      <c r="T81" s="84">
        <v>0</v>
      </c>
      <c r="U81" s="167">
        <v>0</v>
      </c>
      <c r="V81" s="186">
        <v>0</v>
      </c>
      <c r="W81" s="96">
        <v>0</v>
      </c>
      <c r="X81" s="168">
        <v>0</v>
      </c>
      <c r="Z81" s="253">
        <f t="shared" si="38"/>
        <v>0</v>
      </c>
    </row>
    <row r="82" spans="1:26" ht="18" customHeight="1" hidden="1" thickBot="1">
      <c r="A82" s="560"/>
      <c r="B82" s="502"/>
      <c r="C82" s="502"/>
      <c r="D82" s="502"/>
      <c r="E82" s="475"/>
      <c r="F82" s="561"/>
      <c r="G82" s="497"/>
      <c r="H82" s="404"/>
      <c r="I82" s="599"/>
      <c r="J82" s="131" t="s">
        <v>488</v>
      </c>
      <c r="K82" s="152">
        <f aca="true" t="shared" si="39" ref="K82:X82">K80+K81</f>
        <v>7504922</v>
      </c>
      <c r="L82" s="169">
        <f t="shared" si="39"/>
        <v>5107099</v>
      </c>
      <c r="M82" s="169">
        <f t="shared" si="39"/>
        <v>5107099</v>
      </c>
      <c r="N82" s="169">
        <f t="shared" si="39"/>
        <v>0</v>
      </c>
      <c r="O82" s="169">
        <f t="shared" si="39"/>
        <v>2397823</v>
      </c>
      <c r="P82" s="169">
        <f t="shared" si="39"/>
        <v>0</v>
      </c>
      <c r="Q82" s="169">
        <f t="shared" si="39"/>
        <v>0</v>
      </c>
      <c r="R82" s="114">
        <f t="shared" si="39"/>
        <v>2397823</v>
      </c>
      <c r="S82" s="169">
        <f t="shared" si="39"/>
        <v>0</v>
      </c>
      <c r="T82" s="114">
        <f t="shared" si="39"/>
        <v>2397823</v>
      </c>
      <c r="U82" s="169">
        <f t="shared" si="39"/>
        <v>0</v>
      </c>
      <c r="V82" s="187">
        <f t="shared" si="39"/>
        <v>6139170</v>
      </c>
      <c r="W82" s="152">
        <f t="shared" si="39"/>
        <v>0</v>
      </c>
      <c r="X82" s="271">
        <f t="shared" si="39"/>
        <v>0</v>
      </c>
      <c r="Z82" s="253">
        <f t="shared" si="38"/>
        <v>0</v>
      </c>
    </row>
    <row r="83" spans="1:26" ht="18" customHeight="1" hidden="1" thickBot="1">
      <c r="A83" s="438" t="s">
        <v>402</v>
      </c>
      <c r="B83" s="502"/>
      <c r="C83" s="502"/>
      <c r="D83" s="502"/>
      <c r="E83" s="561" t="s">
        <v>440</v>
      </c>
      <c r="F83" s="441" t="s">
        <v>319</v>
      </c>
      <c r="G83" s="571" t="s">
        <v>322</v>
      </c>
      <c r="H83" s="54">
        <f>I83+K85+W85</f>
        <v>3504729</v>
      </c>
      <c r="I83" s="554">
        <v>2268034</v>
      </c>
      <c r="J83" s="226" t="s">
        <v>486</v>
      </c>
      <c r="K83" s="132">
        <f>L83+O83</f>
        <v>1236695</v>
      </c>
      <c r="L83" s="113">
        <f>M83+N83</f>
        <v>927521</v>
      </c>
      <c r="M83" s="82">
        <v>927521</v>
      </c>
      <c r="N83" s="82">
        <v>0</v>
      </c>
      <c r="O83" s="113">
        <f>P83+R83+S83</f>
        <v>309174</v>
      </c>
      <c r="P83" s="82">
        <v>0</v>
      </c>
      <c r="Q83" s="82">
        <v>0</v>
      </c>
      <c r="R83" s="82">
        <v>309174</v>
      </c>
      <c r="S83" s="82">
        <v>0</v>
      </c>
      <c r="T83" s="82">
        <v>309174</v>
      </c>
      <c r="U83" s="82">
        <v>0</v>
      </c>
      <c r="V83" s="93">
        <v>1114960</v>
      </c>
      <c r="W83" s="94">
        <v>0</v>
      </c>
      <c r="X83" s="95">
        <v>0</v>
      </c>
      <c r="Z83" s="253">
        <f t="shared" si="38"/>
        <v>0</v>
      </c>
    </row>
    <row r="84" spans="1:26" ht="18" customHeight="1" hidden="1" thickBot="1">
      <c r="A84" s="456"/>
      <c r="B84" s="358"/>
      <c r="C84" s="358"/>
      <c r="D84" s="358"/>
      <c r="E84" s="562"/>
      <c r="F84" s="277"/>
      <c r="G84" s="572"/>
      <c r="H84" s="403">
        <v>2628549</v>
      </c>
      <c r="I84" s="593"/>
      <c r="J84" s="227" t="s">
        <v>487</v>
      </c>
      <c r="K84" s="151">
        <f>L84+O84</f>
        <v>0</v>
      </c>
      <c r="L84" s="121">
        <f>M84+N84</f>
        <v>0</v>
      </c>
      <c r="M84" s="84">
        <v>0</v>
      </c>
      <c r="N84" s="84">
        <v>0</v>
      </c>
      <c r="O84" s="121">
        <f>P84+R84+S84</f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186">
        <v>0</v>
      </c>
      <c r="W84" s="96">
        <v>0</v>
      </c>
      <c r="X84" s="97">
        <v>0</v>
      </c>
      <c r="Z84" s="253">
        <f t="shared" si="38"/>
        <v>0</v>
      </c>
    </row>
    <row r="85" spans="1:26" ht="18" customHeight="1" hidden="1" thickBot="1">
      <c r="A85" s="574"/>
      <c r="B85" s="503"/>
      <c r="C85" s="503"/>
      <c r="D85" s="503"/>
      <c r="E85" s="476"/>
      <c r="F85" s="479"/>
      <c r="G85" s="573"/>
      <c r="H85" s="405"/>
      <c r="I85" s="586"/>
      <c r="J85" s="237" t="s">
        <v>488</v>
      </c>
      <c r="K85" s="152">
        <f>K83+K84</f>
        <v>1236695</v>
      </c>
      <c r="L85" s="114">
        <f>L83+L84</f>
        <v>927521</v>
      </c>
      <c r="M85" s="114">
        <f>M83+M84</f>
        <v>927521</v>
      </c>
      <c r="N85" s="114">
        <f>N83+N84</f>
        <v>0</v>
      </c>
      <c r="O85" s="114">
        <f aca="true" t="shared" si="40" ref="O85:U85">O83+O84</f>
        <v>309174</v>
      </c>
      <c r="P85" s="114">
        <f t="shared" si="40"/>
        <v>0</v>
      </c>
      <c r="Q85" s="114">
        <f t="shared" si="40"/>
        <v>0</v>
      </c>
      <c r="R85" s="114">
        <f t="shared" si="40"/>
        <v>309174</v>
      </c>
      <c r="S85" s="114">
        <f t="shared" si="40"/>
        <v>0</v>
      </c>
      <c r="T85" s="114">
        <f t="shared" si="40"/>
        <v>309174</v>
      </c>
      <c r="U85" s="114">
        <f t="shared" si="40"/>
        <v>0</v>
      </c>
      <c r="V85" s="187">
        <f>V83+V84</f>
        <v>1114960</v>
      </c>
      <c r="W85" s="152">
        <f>W83+W84</f>
        <v>0</v>
      </c>
      <c r="X85" s="153">
        <f>X83+X84</f>
        <v>0</v>
      </c>
      <c r="Z85" s="253">
        <f t="shared" si="38"/>
        <v>0</v>
      </c>
    </row>
    <row r="86" spans="1:26" s="33" customFormat="1" ht="18" customHeight="1" hidden="1" thickBot="1">
      <c r="A86" s="361" t="s">
        <v>323</v>
      </c>
      <c r="B86" s="361"/>
      <c r="C86" s="361" t="s">
        <v>324</v>
      </c>
      <c r="D86" s="361"/>
      <c r="E86" s="361"/>
      <c r="F86" s="361"/>
      <c r="G86" s="361"/>
      <c r="H86" s="52">
        <f>H89</f>
        <v>21061425</v>
      </c>
      <c r="I86" s="420">
        <f>I89</f>
        <v>16069657</v>
      </c>
      <c r="J86" s="220" t="s">
        <v>486</v>
      </c>
      <c r="K86" s="133">
        <f>K89</f>
        <v>3585708</v>
      </c>
      <c r="L86" s="134">
        <f aca="true" t="shared" si="41" ref="L86:W86">L89</f>
        <v>2689281</v>
      </c>
      <c r="M86" s="134">
        <f t="shared" si="41"/>
        <v>2689281</v>
      </c>
      <c r="N86" s="134">
        <f t="shared" si="41"/>
        <v>0</v>
      </c>
      <c r="O86" s="134">
        <f t="shared" si="41"/>
        <v>896427</v>
      </c>
      <c r="P86" s="134">
        <f t="shared" si="41"/>
        <v>0</v>
      </c>
      <c r="Q86" s="134">
        <f t="shared" si="41"/>
        <v>0</v>
      </c>
      <c r="R86" s="134">
        <f t="shared" si="41"/>
        <v>896427</v>
      </c>
      <c r="S86" s="134">
        <f t="shared" si="41"/>
        <v>0</v>
      </c>
      <c r="T86" s="134">
        <f t="shared" si="41"/>
        <v>896427</v>
      </c>
      <c r="U86" s="134">
        <f t="shared" si="41"/>
        <v>0</v>
      </c>
      <c r="V86" s="188">
        <f t="shared" si="41"/>
        <v>7373740</v>
      </c>
      <c r="W86" s="133">
        <f t="shared" si="41"/>
        <v>1406060</v>
      </c>
      <c r="X86" s="136">
        <f>X89</f>
        <v>0</v>
      </c>
      <c r="Z86" s="253">
        <f t="shared" si="38"/>
        <v>0</v>
      </c>
    </row>
    <row r="87" spans="1:26" s="33" customFormat="1" ht="18" customHeight="1" hidden="1" thickBot="1">
      <c r="A87" s="361"/>
      <c r="B87" s="361"/>
      <c r="C87" s="361"/>
      <c r="D87" s="361"/>
      <c r="E87" s="361"/>
      <c r="F87" s="361"/>
      <c r="G87" s="361"/>
      <c r="H87" s="406">
        <f>H90</f>
        <v>15796069</v>
      </c>
      <c r="I87" s="420"/>
      <c r="J87" s="244" t="s">
        <v>487</v>
      </c>
      <c r="K87" s="137">
        <f>K90</f>
        <v>0</v>
      </c>
      <c r="L87" s="138">
        <f aca="true" t="shared" si="42" ref="L87:X87">L90</f>
        <v>0</v>
      </c>
      <c r="M87" s="138">
        <f t="shared" si="42"/>
        <v>0</v>
      </c>
      <c r="N87" s="138">
        <f t="shared" si="42"/>
        <v>0</v>
      </c>
      <c r="O87" s="138">
        <f t="shared" si="42"/>
        <v>0</v>
      </c>
      <c r="P87" s="138">
        <f t="shared" si="42"/>
        <v>0</v>
      </c>
      <c r="Q87" s="138">
        <f t="shared" si="42"/>
        <v>0</v>
      </c>
      <c r="R87" s="138">
        <f t="shared" si="42"/>
        <v>0</v>
      </c>
      <c r="S87" s="138">
        <f t="shared" si="42"/>
        <v>0</v>
      </c>
      <c r="T87" s="138">
        <f t="shared" si="42"/>
        <v>0</v>
      </c>
      <c r="U87" s="138">
        <f t="shared" si="42"/>
        <v>0</v>
      </c>
      <c r="V87" s="189">
        <f t="shared" si="42"/>
        <v>0</v>
      </c>
      <c r="W87" s="137">
        <f t="shared" si="42"/>
        <v>0</v>
      </c>
      <c r="X87" s="140">
        <f t="shared" si="42"/>
        <v>0</v>
      </c>
      <c r="Z87" s="253">
        <f t="shared" si="38"/>
        <v>0</v>
      </c>
    </row>
    <row r="88" spans="1:26" s="33" customFormat="1" ht="18" customHeight="1" hidden="1" thickBot="1">
      <c r="A88" s="361"/>
      <c r="B88" s="361"/>
      <c r="C88" s="361"/>
      <c r="D88" s="361"/>
      <c r="E88" s="361"/>
      <c r="F88" s="361"/>
      <c r="G88" s="361"/>
      <c r="H88" s="407"/>
      <c r="I88" s="421"/>
      <c r="J88" s="222" t="s">
        <v>488</v>
      </c>
      <c r="K88" s="141">
        <f>K86+K87</f>
        <v>3585708</v>
      </c>
      <c r="L88" s="142">
        <f aca="true" t="shared" si="43" ref="L88:W88">L86+L87</f>
        <v>2689281</v>
      </c>
      <c r="M88" s="142">
        <f t="shared" si="43"/>
        <v>2689281</v>
      </c>
      <c r="N88" s="142">
        <f t="shared" si="43"/>
        <v>0</v>
      </c>
      <c r="O88" s="142">
        <f t="shared" si="43"/>
        <v>896427</v>
      </c>
      <c r="P88" s="142">
        <f t="shared" si="43"/>
        <v>0</v>
      </c>
      <c r="Q88" s="142">
        <f t="shared" si="43"/>
        <v>0</v>
      </c>
      <c r="R88" s="142">
        <f t="shared" si="43"/>
        <v>896427</v>
      </c>
      <c r="S88" s="142">
        <f t="shared" si="43"/>
        <v>0</v>
      </c>
      <c r="T88" s="142">
        <f t="shared" si="43"/>
        <v>896427</v>
      </c>
      <c r="U88" s="142">
        <f t="shared" si="43"/>
        <v>0</v>
      </c>
      <c r="V88" s="183">
        <f t="shared" si="43"/>
        <v>7373740</v>
      </c>
      <c r="W88" s="141">
        <f t="shared" si="43"/>
        <v>1406060</v>
      </c>
      <c r="X88" s="143">
        <f>X86+X87</f>
        <v>0</v>
      </c>
      <c r="Z88" s="253">
        <f t="shared" si="38"/>
        <v>0</v>
      </c>
    </row>
    <row r="89" spans="1:26" ht="18" customHeight="1" hidden="1" thickBot="1">
      <c r="A89" s="436" t="s">
        <v>404</v>
      </c>
      <c r="B89" s="474"/>
      <c r="C89" s="439" t="s">
        <v>325</v>
      </c>
      <c r="D89" s="583">
        <v>24</v>
      </c>
      <c r="E89" s="498" t="s">
        <v>324</v>
      </c>
      <c r="F89" s="498" t="s">
        <v>316</v>
      </c>
      <c r="G89" s="566" t="s">
        <v>434</v>
      </c>
      <c r="H89" s="53">
        <f>I89+K91+W91</f>
        <v>21061425</v>
      </c>
      <c r="I89" s="584">
        <v>16069657</v>
      </c>
      <c r="J89" s="225" t="s">
        <v>486</v>
      </c>
      <c r="K89" s="132">
        <f>L89+O89</f>
        <v>3585708</v>
      </c>
      <c r="L89" s="113">
        <f>M89+N89</f>
        <v>2689281</v>
      </c>
      <c r="M89" s="82">
        <v>2689281</v>
      </c>
      <c r="N89" s="82">
        <v>0</v>
      </c>
      <c r="O89" s="113">
        <f>P89+R89+S89</f>
        <v>896427</v>
      </c>
      <c r="P89" s="82">
        <v>0</v>
      </c>
      <c r="Q89" s="82">
        <v>0</v>
      </c>
      <c r="R89" s="82">
        <v>896427</v>
      </c>
      <c r="S89" s="82">
        <v>0</v>
      </c>
      <c r="T89" s="82">
        <v>896427</v>
      </c>
      <c r="U89" s="82">
        <v>0</v>
      </c>
      <c r="V89" s="93">
        <v>7373740</v>
      </c>
      <c r="W89" s="94">
        <v>1406060</v>
      </c>
      <c r="X89" s="95">
        <v>0</v>
      </c>
      <c r="Z89" s="253">
        <f t="shared" si="38"/>
        <v>0</v>
      </c>
    </row>
    <row r="90" spans="1:26" ht="18" customHeight="1" hidden="1" thickBot="1">
      <c r="A90" s="455"/>
      <c r="B90" s="466"/>
      <c r="C90" s="504"/>
      <c r="D90" s="464"/>
      <c r="E90" s="461"/>
      <c r="F90" s="461"/>
      <c r="G90" s="494"/>
      <c r="H90" s="403">
        <v>15796069</v>
      </c>
      <c r="I90" s="585"/>
      <c r="J90" s="236" t="s">
        <v>487</v>
      </c>
      <c r="K90" s="151">
        <f>L90+O90</f>
        <v>0</v>
      </c>
      <c r="L90" s="121">
        <f>M90+N90</f>
        <v>0</v>
      </c>
      <c r="M90" s="84">
        <v>0</v>
      </c>
      <c r="N90" s="84">
        <v>0</v>
      </c>
      <c r="O90" s="121">
        <f>P90+R90+S90</f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186">
        <v>0</v>
      </c>
      <c r="W90" s="96">
        <v>0</v>
      </c>
      <c r="X90" s="97">
        <v>0</v>
      </c>
      <c r="Z90" s="253">
        <f t="shared" si="38"/>
        <v>0</v>
      </c>
    </row>
    <row r="91" spans="1:26" ht="18" customHeight="1" hidden="1" thickBot="1">
      <c r="A91" s="574"/>
      <c r="B91" s="476"/>
      <c r="C91" s="479"/>
      <c r="D91" s="479"/>
      <c r="E91" s="479"/>
      <c r="F91" s="479"/>
      <c r="G91" s="567"/>
      <c r="H91" s="405"/>
      <c r="I91" s="594"/>
      <c r="J91" s="238" t="s">
        <v>488</v>
      </c>
      <c r="K91" s="152">
        <f>K89+K90</f>
        <v>3585708</v>
      </c>
      <c r="L91" s="114">
        <f aca="true" t="shared" si="44" ref="L91:W91">L89+L90</f>
        <v>2689281</v>
      </c>
      <c r="M91" s="114">
        <f t="shared" si="44"/>
        <v>2689281</v>
      </c>
      <c r="N91" s="114">
        <f t="shared" si="44"/>
        <v>0</v>
      </c>
      <c r="O91" s="114">
        <f t="shared" si="44"/>
        <v>896427</v>
      </c>
      <c r="P91" s="114">
        <f t="shared" si="44"/>
        <v>0</v>
      </c>
      <c r="Q91" s="114">
        <f t="shared" si="44"/>
        <v>0</v>
      </c>
      <c r="R91" s="114">
        <f t="shared" si="44"/>
        <v>896427</v>
      </c>
      <c r="S91" s="114">
        <f t="shared" si="44"/>
        <v>0</v>
      </c>
      <c r="T91" s="114">
        <f t="shared" si="44"/>
        <v>896427</v>
      </c>
      <c r="U91" s="114">
        <f t="shared" si="44"/>
        <v>0</v>
      </c>
      <c r="V91" s="192">
        <f t="shared" si="44"/>
        <v>7373740</v>
      </c>
      <c r="W91" s="152">
        <f t="shared" si="44"/>
        <v>1406060</v>
      </c>
      <c r="X91" s="153">
        <f>X89+X90</f>
        <v>0</v>
      </c>
      <c r="Z91" s="253">
        <f t="shared" si="38"/>
        <v>0</v>
      </c>
    </row>
    <row r="92" spans="1:26" s="33" customFormat="1" ht="16.5" customHeight="1" hidden="1" thickBot="1">
      <c r="A92" s="361" t="s">
        <v>326</v>
      </c>
      <c r="B92" s="361"/>
      <c r="C92" s="361" t="s">
        <v>327</v>
      </c>
      <c r="D92" s="361"/>
      <c r="E92" s="361"/>
      <c r="F92" s="361"/>
      <c r="G92" s="361"/>
      <c r="H92" s="52">
        <f>H95</f>
        <v>23939810</v>
      </c>
      <c r="I92" s="420">
        <f>I95</f>
        <v>18209889</v>
      </c>
      <c r="J92" s="220" t="s">
        <v>486</v>
      </c>
      <c r="K92" s="133">
        <f>K95</f>
        <v>4131700</v>
      </c>
      <c r="L92" s="134">
        <f aca="true" t="shared" si="45" ref="L92:X92">L95</f>
        <v>3098775</v>
      </c>
      <c r="M92" s="134">
        <f t="shared" si="45"/>
        <v>3098775</v>
      </c>
      <c r="N92" s="134">
        <f t="shared" si="45"/>
        <v>0</v>
      </c>
      <c r="O92" s="134">
        <f t="shared" si="45"/>
        <v>1032925</v>
      </c>
      <c r="P92" s="134">
        <f t="shared" si="45"/>
        <v>0</v>
      </c>
      <c r="Q92" s="134">
        <f t="shared" si="45"/>
        <v>0</v>
      </c>
      <c r="R92" s="134">
        <f t="shared" si="45"/>
        <v>1032925</v>
      </c>
      <c r="S92" s="134">
        <f t="shared" si="45"/>
        <v>0</v>
      </c>
      <c r="T92" s="134">
        <f t="shared" si="45"/>
        <v>1032925</v>
      </c>
      <c r="U92" s="134">
        <f t="shared" si="45"/>
        <v>0</v>
      </c>
      <c r="V92" s="188">
        <f t="shared" si="45"/>
        <v>8389100</v>
      </c>
      <c r="W92" s="133">
        <f t="shared" si="45"/>
        <v>1598221</v>
      </c>
      <c r="X92" s="136">
        <f t="shared" si="45"/>
        <v>0</v>
      </c>
      <c r="Z92" s="253">
        <f t="shared" si="38"/>
        <v>0</v>
      </c>
    </row>
    <row r="93" spans="1:26" s="33" customFormat="1" ht="18" customHeight="1" hidden="1" thickBot="1">
      <c r="A93" s="361"/>
      <c r="B93" s="361"/>
      <c r="C93" s="361"/>
      <c r="D93" s="361"/>
      <c r="E93" s="361"/>
      <c r="F93" s="361"/>
      <c r="G93" s="361"/>
      <c r="H93" s="406">
        <f>H96</f>
        <v>17954857</v>
      </c>
      <c r="I93" s="420"/>
      <c r="J93" s="244" t="s">
        <v>487</v>
      </c>
      <c r="K93" s="137">
        <f>K96</f>
        <v>0</v>
      </c>
      <c r="L93" s="138">
        <f aca="true" t="shared" si="46" ref="L93:W93">L96</f>
        <v>0</v>
      </c>
      <c r="M93" s="138">
        <f t="shared" si="46"/>
        <v>0</v>
      </c>
      <c r="N93" s="138">
        <f t="shared" si="46"/>
        <v>0</v>
      </c>
      <c r="O93" s="138">
        <f t="shared" si="46"/>
        <v>0</v>
      </c>
      <c r="P93" s="138">
        <f t="shared" si="46"/>
        <v>0</v>
      </c>
      <c r="Q93" s="138">
        <f t="shared" si="46"/>
        <v>0</v>
      </c>
      <c r="R93" s="138">
        <f t="shared" si="46"/>
        <v>0</v>
      </c>
      <c r="S93" s="138">
        <f t="shared" si="46"/>
        <v>0</v>
      </c>
      <c r="T93" s="138">
        <f t="shared" si="46"/>
        <v>0</v>
      </c>
      <c r="U93" s="138">
        <f t="shared" si="46"/>
        <v>0</v>
      </c>
      <c r="V93" s="189">
        <f t="shared" si="46"/>
        <v>0</v>
      </c>
      <c r="W93" s="137">
        <f t="shared" si="46"/>
        <v>0</v>
      </c>
      <c r="X93" s="140">
        <f>X96</f>
        <v>0</v>
      </c>
      <c r="Z93" s="253">
        <f t="shared" si="38"/>
        <v>0</v>
      </c>
    </row>
    <row r="94" spans="1:26" s="33" customFormat="1" ht="18" customHeight="1" hidden="1" thickBot="1">
      <c r="A94" s="361"/>
      <c r="B94" s="361"/>
      <c r="C94" s="361"/>
      <c r="D94" s="361"/>
      <c r="E94" s="361"/>
      <c r="F94" s="361"/>
      <c r="G94" s="361"/>
      <c r="H94" s="407"/>
      <c r="I94" s="421"/>
      <c r="J94" s="222" t="s">
        <v>488</v>
      </c>
      <c r="K94" s="141">
        <f>K92+K93</f>
        <v>4131700</v>
      </c>
      <c r="L94" s="142">
        <f aca="true" t="shared" si="47" ref="L94:X94">L92+L93</f>
        <v>3098775</v>
      </c>
      <c r="M94" s="142">
        <f t="shared" si="47"/>
        <v>3098775</v>
      </c>
      <c r="N94" s="142">
        <f t="shared" si="47"/>
        <v>0</v>
      </c>
      <c r="O94" s="142">
        <f t="shared" si="47"/>
        <v>1032925</v>
      </c>
      <c r="P94" s="142">
        <f t="shared" si="47"/>
        <v>0</v>
      </c>
      <c r="Q94" s="142">
        <f t="shared" si="47"/>
        <v>0</v>
      </c>
      <c r="R94" s="142">
        <f t="shared" si="47"/>
        <v>1032925</v>
      </c>
      <c r="S94" s="142">
        <f t="shared" si="47"/>
        <v>0</v>
      </c>
      <c r="T94" s="142">
        <f t="shared" si="47"/>
        <v>1032925</v>
      </c>
      <c r="U94" s="142">
        <f t="shared" si="47"/>
        <v>0</v>
      </c>
      <c r="V94" s="183">
        <f t="shared" si="47"/>
        <v>8389100</v>
      </c>
      <c r="W94" s="141">
        <f t="shared" si="47"/>
        <v>1598221</v>
      </c>
      <c r="X94" s="143">
        <f t="shared" si="47"/>
        <v>0</v>
      </c>
      <c r="Z94" s="253">
        <f t="shared" si="38"/>
        <v>0</v>
      </c>
    </row>
    <row r="95" spans="1:26" ht="18" customHeight="1" hidden="1" thickBot="1">
      <c r="A95" s="437" t="s">
        <v>405</v>
      </c>
      <c r="B95" s="465"/>
      <c r="C95" s="440" t="s">
        <v>329</v>
      </c>
      <c r="D95" s="463">
        <v>24</v>
      </c>
      <c r="E95" s="460" t="s">
        <v>327</v>
      </c>
      <c r="F95" s="460" t="s">
        <v>316</v>
      </c>
      <c r="G95" s="493" t="s">
        <v>435</v>
      </c>
      <c r="H95" s="55">
        <f>I95+K97+W97</f>
        <v>23939810</v>
      </c>
      <c r="I95" s="553">
        <v>18209889</v>
      </c>
      <c r="J95" s="226" t="s">
        <v>486</v>
      </c>
      <c r="K95" s="132">
        <f>L95+O95</f>
        <v>4131700</v>
      </c>
      <c r="L95" s="113">
        <f>M95+N95</f>
        <v>3098775</v>
      </c>
      <c r="M95" s="82">
        <v>3098775</v>
      </c>
      <c r="N95" s="82">
        <v>0</v>
      </c>
      <c r="O95" s="113">
        <f>P95+R95+S95</f>
        <v>1032925</v>
      </c>
      <c r="P95" s="82">
        <v>0</v>
      </c>
      <c r="Q95" s="82">
        <v>0</v>
      </c>
      <c r="R95" s="82">
        <v>1032925</v>
      </c>
      <c r="S95" s="82">
        <v>0</v>
      </c>
      <c r="T95" s="82">
        <v>1032925</v>
      </c>
      <c r="U95" s="82">
        <v>0</v>
      </c>
      <c r="V95" s="93">
        <v>8389100</v>
      </c>
      <c r="W95" s="94">
        <v>1598221</v>
      </c>
      <c r="X95" s="95">
        <v>0</v>
      </c>
      <c r="Z95" s="253">
        <f t="shared" si="38"/>
        <v>0</v>
      </c>
    </row>
    <row r="96" spans="1:26" ht="18" customHeight="1" hidden="1" thickBot="1">
      <c r="A96" s="455"/>
      <c r="B96" s="466"/>
      <c r="C96" s="504"/>
      <c r="D96" s="464"/>
      <c r="E96" s="461"/>
      <c r="F96" s="461"/>
      <c r="G96" s="494"/>
      <c r="H96" s="403">
        <v>17954857</v>
      </c>
      <c r="I96" s="585"/>
      <c r="J96" s="236" t="s">
        <v>487</v>
      </c>
      <c r="K96" s="151">
        <f>L96+O96</f>
        <v>0</v>
      </c>
      <c r="L96" s="121">
        <f>M96+N96</f>
        <v>0</v>
      </c>
      <c r="M96" s="84">
        <v>0</v>
      </c>
      <c r="N96" s="84">
        <v>0</v>
      </c>
      <c r="O96" s="121">
        <f>P96+R96+S96</f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186">
        <v>0</v>
      </c>
      <c r="W96" s="96">
        <v>0</v>
      </c>
      <c r="X96" s="97">
        <v>0</v>
      </c>
      <c r="Z96" s="253">
        <f t="shared" si="38"/>
        <v>0</v>
      </c>
    </row>
    <row r="97" spans="1:26" ht="18" customHeight="1" hidden="1" thickBot="1">
      <c r="A97" s="456"/>
      <c r="B97" s="467"/>
      <c r="C97" s="277"/>
      <c r="D97" s="277"/>
      <c r="E97" s="277"/>
      <c r="F97" s="462"/>
      <c r="G97" s="459"/>
      <c r="H97" s="405"/>
      <c r="I97" s="593"/>
      <c r="J97" s="227" t="s">
        <v>488</v>
      </c>
      <c r="K97" s="152">
        <f>K95+K96</f>
        <v>4131700</v>
      </c>
      <c r="L97" s="114">
        <f aca="true" t="shared" si="48" ref="L97:U97">L95+L96</f>
        <v>3098775</v>
      </c>
      <c r="M97" s="114">
        <f t="shared" si="48"/>
        <v>3098775</v>
      </c>
      <c r="N97" s="114">
        <f t="shared" si="48"/>
        <v>0</v>
      </c>
      <c r="O97" s="114">
        <f t="shared" si="48"/>
        <v>1032925</v>
      </c>
      <c r="P97" s="114">
        <f t="shared" si="48"/>
        <v>0</v>
      </c>
      <c r="Q97" s="114">
        <f t="shared" si="48"/>
        <v>0</v>
      </c>
      <c r="R97" s="114">
        <f t="shared" si="48"/>
        <v>1032925</v>
      </c>
      <c r="S97" s="114">
        <f t="shared" si="48"/>
        <v>0</v>
      </c>
      <c r="T97" s="114">
        <f t="shared" si="48"/>
        <v>1032925</v>
      </c>
      <c r="U97" s="114">
        <f t="shared" si="48"/>
        <v>0</v>
      </c>
      <c r="V97" s="192">
        <f>V95+V96</f>
        <v>8389100</v>
      </c>
      <c r="W97" s="152">
        <f>W95+W96</f>
        <v>1598221</v>
      </c>
      <c r="X97" s="153">
        <f>X95+X96</f>
        <v>0</v>
      </c>
      <c r="Z97" s="253">
        <f t="shared" si="38"/>
        <v>0</v>
      </c>
    </row>
    <row r="98" spans="1:26" s="33" customFormat="1" ht="18" customHeight="1" hidden="1" thickBot="1">
      <c r="A98" s="361" t="s">
        <v>330</v>
      </c>
      <c r="B98" s="361"/>
      <c r="C98" s="361" t="s">
        <v>331</v>
      </c>
      <c r="D98" s="361"/>
      <c r="E98" s="361"/>
      <c r="F98" s="361"/>
      <c r="G98" s="361"/>
      <c r="H98" s="52">
        <f>H101</f>
        <v>8518316</v>
      </c>
      <c r="I98" s="420">
        <f>I101</f>
        <v>3332200</v>
      </c>
      <c r="J98" s="220" t="s">
        <v>486</v>
      </c>
      <c r="K98" s="133">
        <f>K101</f>
        <v>4685073</v>
      </c>
      <c r="L98" s="134">
        <f aca="true" t="shared" si="49" ref="L98:W98">L101</f>
        <v>3513805</v>
      </c>
      <c r="M98" s="134">
        <f t="shared" si="49"/>
        <v>3513805</v>
      </c>
      <c r="N98" s="134">
        <f t="shared" si="49"/>
        <v>0</v>
      </c>
      <c r="O98" s="134">
        <f t="shared" si="49"/>
        <v>1171268</v>
      </c>
      <c r="P98" s="134">
        <f t="shared" si="49"/>
        <v>0</v>
      </c>
      <c r="Q98" s="134">
        <f t="shared" si="49"/>
        <v>0</v>
      </c>
      <c r="R98" s="134">
        <f t="shared" si="49"/>
        <v>1171268</v>
      </c>
      <c r="S98" s="134">
        <f t="shared" si="49"/>
        <v>0</v>
      </c>
      <c r="T98" s="134">
        <f t="shared" si="49"/>
        <v>1171268</v>
      </c>
      <c r="U98" s="134">
        <f t="shared" si="49"/>
        <v>0</v>
      </c>
      <c r="V98" s="188">
        <f t="shared" si="49"/>
        <v>2554820</v>
      </c>
      <c r="W98" s="133">
        <f t="shared" si="49"/>
        <v>501043</v>
      </c>
      <c r="X98" s="136">
        <f>X101</f>
        <v>0</v>
      </c>
      <c r="Z98" s="253">
        <f t="shared" si="38"/>
        <v>0</v>
      </c>
    </row>
    <row r="99" spans="1:26" s="33" customFormat="1" ht="18" customHeight="1" hidden="1" thickBot="1">
      <c r="A99" s="361"/>
      <c r="B99" s="361"/>
      <c r="C99" s="361"/>
      <c r="D99" s="361"/>
      <c r="E99" s="361"/>
      <c r="F99" s="361"/>
      <c r="G99" s="361"/>
      <c r="H99" s="406">
        <f>H102</f>
        <v>6388737</v>
      </c>
      <c r="I99" s="420"/>
      <c r="J99" s="244" t="s">
        <v>487</v>
      </c>
      <c r="K99" s="137">
        <f>K102</f>
        <v>0</v>
      </c>
      <c r="L99" s="138">
        <f aca="true" t="shared" si="50" ref="L99:X99">L102</f>
        <v>0</v>
      </c>
      <c r="M99" s="138">
        <f t="shared" si="50"/>
        <v>0</v>
      </c>
      <c r="N99" s="138">
        <f t="shared" si="50"/>
        <v>0</v>
      </c>
      <c r="O99" s="138">
        <f t="shared" si="50"/>
        <v>0</v>
      </c>
      <c r="P99" s="138">
        <f t="shared" si="50"/>
        <v>0</v>
      </c>
      <c r="Q99" s="138">
        <f t="shared" si="50"/>
        <v>0</v>
      </c>
      <c r="R99" s="138">
        <f t="shared" si="50"/>
        <v>0</v>
      </c>
      <c r="S99" s="138">
        <f t="shared" si="50"/>
        <v>0</v>
      </c>
      <c r="T99" s="138">
        <f t="shared" si="50"/>
        <v>0</v>
      </c>
      <c r="U99" s="138">
        <f t="shared" si="50"/>
        <v>0</v>
      </c>
      <c r="V99" s="189">
        <f t="shared" si="50"/>
        <v>0</v>
      </c>
      <c r="W99" s="137">
        <f t="shared" si="50"/>
        <v>0</v>
      </c>
      <c r="X99" s="140">
        <f t="shared" si="50"/>
        <v>0</v>
      </c>
      <c r="Z99" s="253">
        <f t="shared" si="38"/>
        <v>0</v>
      </c>
    </row>
    <row r="100" spans="1:26" s="33" customFormat="1" ht="18" customHeight="1" hidden="1" thickBot="1">
      <c r="A100" s="361"/>
      <c r="B100" s="361"/>
      <c r="C100" s="361"/>
      <c r="D100" s="361"/>
      <c r="E100" s="361"/>
      <c r="F100" s="361"/>
      <c r="G100" s="361"/>
      <c r="H100" s="407"/>
      <c r="I100" s="421"/>
      <c r="J100" s="222" t="s">
        <v>488</v>
      </c>
      <c r="K100" s="141">
        <f>K98+K99</f>
        <v>4685073</v>
      </c>
      <c r="L100" s="142">
        <f aca="true" t="shared" si="51" ref="L100:W100">L98+L99</f>
        <v>3513805</v>
      </c>
      <c r="M100" s="142">
        <f t="shared" si="51"/>
        <v>3513805</v>
      </c>
      <c r="N100" s="142">
        <f t="shared" si="51"/>
        <v>0</v>
      </c>
      <c r="O100" s="142">
        <f t="shared" si="51"/>
        <v>1171268</v>
      </c>
      <c r="P100" s="142">
        <f t="shared" si="51"/>
        <v>0</v>
      </c>
      <c r="Q100" s="142">
        <f t="shared" si="51"/>
        <v>0</v>
      </c>
      <c r="R100" s="142">
        <f t="shared" si="51"/>
        <v>1171268</v>
      </c>
      <c r="S100" s="142">
        <f t="shared" si="51"/>
        <v>0</v>
      </c>
      <c r="T100" s="142">
        <f t="shared" si="51"/>
        <v>1171268</v>
      </c>
      <c r="U100" s="142">
        <f t="shared" si="51"/>
        <v>0</v>
      </c>
      <c r="V100" s="183">
        <f t="shared" si="51"/>
        <v>2554820</v>
      </c>
      <c r="W100" s="141">
        <f t="shared" si="51"/>
        <v>501043</v>
      </c>
      <c r="X100" s="143">
        <f>X98+X99</f>
        <v>0</v>
      </c>
      <c r="Z100" s="253">
        <f t="shared" si="38"/>
        <v>0</v>
      </c>
    </row>
    <row r="101" spans="1:26" s="42" customFormat="1" ht="18" customHeight="1" hidden="1" thickBot="1">
      <c r="A101" s="471" t="s">
        <v>406</v>
      </c>
      <c r="B101" s="580"/>
      <c r="C101" s="477" t="s">
        <v>332</v>
      </c>
      <c r="D101" s="469">
        <v>24</v>
      </c>
      <c r="E101" s="551" t="s">
        <v>331</v>
      </c>
      <c r="F101" s="551" t="s">
        <v>319</v>
      </c>
      <c r="G101" s="577" t="s">
        <v>333</v>
      </c>
      <c r="H101" s="55">
        <f>I101+K103+W103</f>
        <v>8518316</v>
      </c>
      <c r="I101" s="553">
        <v>3332200</v>
      </c>
      <c r="J101" s="226" t="s">
        <v>486</v>
      </c>
      <c r="K101" s="132">
        <f>L101+O101</f>
        <v>4685073</v>
      </c>
      <c r="L101" s="113">
        <f>M101+N101</f>
        <v>3513805</v>
      </c>
      <c r="M101" s="82">
        <v>3513805</v>
      </c>
      <c r="N101" s="82">
        <v>0</v>
      </c>
      <c r="O101" s="113">
        <f>P101+R101+S101</f>
        <v>1171268</v>
      </c>
      <c r="P101" s="82">
        <v>0</v>
      </c>
      <c r="Q101" s="82">
        <v>0</v>
      </c>
      <c r="R101" s="83">
        <v>1171268</v>
      </c>
      <c r="S101" s="83">
        <v>0</v>
      </c>
      <c r="T101" s="82">
        <v>1171268</v>
      </c>
      <c r="U101" s="82">
        <v>0</v>
      </c>
      <c r="V101" s="100">
        <v>2554820</v>
      </c>
      <c r="W101" s="94">
        <v>501043</v>
      </c>
      <c r="X101" s="95">
        <v>0</v>
      </c>
      <c r="Z101" s="253">
        <f t="shared" si="38"/>
        <v>0</v>
      </c>
    </row>
    <row r="102" spans="1:26" s="42" customFormat="1" ht="18" customHeight="1" hidden="1" thickBot="1">
      <c r="A102" s="569"/>
      <c r="B102" s="564"/>
      <c r="C102" s="432"/>
      <c r="D102" s="429"/>
      <c r="E102" s="525"/>
      <c r="F102" s="525"/>
      <c r="G102" s="578"/>
      <c r="H102" s="403">
        <v>6388737</v>
      </c>
      <c r="I102" s="585"/>
      <c r="J102" s="236" t="s">
        <v>487</v>
      </c>
      <c r="K102" s="151">
        <f>L102+O102</f>
        <v>0</v>
      </c>
      <c r="L102" s="121">
        <f>M102+N102</f>
        <v>0</v>
      </c>
      <c r="M102" s="84">
        <v>0</v>
      </c>
      <c r="N102" s="84">
        <v>0</v>
      </c>
      <c r="O102" s="121">
        <f>P102+R102+S102</f>
        <v>0</v>
      </c>
      <c r="P102" s="84">
        <v>0</v>
      </c>
      <c r="Q102" s="84">
        <v>0</v>
      </c>
      <c r="R102" s="167">
        <v>0</v>
      </c>
      <c r="S102" s="167">
        <v>0</v>
      </c>
      <c r="T102" s="84">
        <v>0</v>
      </c>
      <c r="U102" s="84">
        <v>0</v>
      </c>
      <c r="V102" s="191">
        <v>0</v>
      </c>
      <c r="W102" s="96">
        <v>0</v>
      </c>
      <c r="X102" s="97">
        <v>0</v>
      </c>
      <c r="Z102" s="253">
        <f>U102+T102-O102</f>
        <v>0</v>
      </c>
    </row>
    <row r="103" spans="1:26" s="42" customFormat="1" ht="18" customHeight="1" hidden="1" thickBot="1">
      <c r="A103" s="576"/>
      <c r="B103" s="581"/>
      <c r="C103" s="550"/>
      <c r="D103" s="550"/>
      <c r="E103" s="550"/>
      <c r="F103" s="582"/>
      <c r="G103" s="579"/>
      <c r="H103" s="405"/>
      <c r="I103" s="593"/>
      <c r="J103" s="227" t="s">
        <v>488</v>
      </c>
      <c r="K103" s="152">
        <f>K101+K102</f>
        <v>4685073</v>
      </c>
      <c r="L103" s="114">
        <f>L101+L102</f>
        <v>3513805</v>
      </c>
      <c r="M103" s="114">
        <f aca="true" t="shared" si="52" ref="M103:X103">M101+M102</f>
        <v>3513805</v>
      </c>
      <c r="N103" s="114">
        <f t="shared" si="52"/>
        <v>0</v>
      </c>
      <c r="O103" s="114">
        <f t="shared" si="52"/>
        <v>1171268</v>
      </c>
      <c r="P103" s="114">
        <f t="shared" si="52"/>
        <v>0</v>
      </c>
      <c r="Q103" s="114">
        <f t="shared" si="52"/>
        <v>0</v>
      </c>
      <c r="R103" s="114">
        <f t="shared" si="52"/>
        <v>1171268</v>
      </c>
      <c r="S103" s="114">
        <f t="shared" si="52"/>
        <v>0</v>
      </c>
      <c r="T103" s="114">
        <f t="shared" si="52"/>
        <v>1171268</v>
      </c>
      <c r="U103" s="114">
        <f t="shared" si="52"/>
        <v>0</v>
      </c>
      <c r="V103" s="192">
        <f t="shared" si="52"/>
        <v>2554820</v>
      </c>
      <c r="W103" s="152">
        <f t="shared" si="52"/>
        <v>501043</v>
      </c>
      <c r="X103" s="153">
        <f t="shared" si="52"/>
        <v>0</v>
      </c>
      <c r="Z103" s="253">
        <f aca="true" t="shared" si="53" ref="Z103:Z152">U103+T103-O103</f>
        <v>0</v>
      </c>
    </row>
    <row r="104" spans="1:26" s="33" customFormat="1" ht="18" customHeight="1" hidden="1" thickBot="1">
      <c r="A104" s="361" t="s">
        <v>334</v>
      </c>
      <c r="B104" s="361"/>
      <c r="C104" s="361" t="s">
        <v>335</v>
      </c>
      <c r="D104" s="361"/>
      <c r="E104" s="361"/>
      <c r="F104" s="361"/>
      <c r="G104" s="361"/>
      <c r="H104" s="52">
        <f>H107</f>
        <v>8534559</v>
      </c>
      <c r="I104" s="420">
        <f>I107</f>
        <v>4727468</v>
      </c>
      <c r="J104" s="220" t="s">
        <v>486</v>
      </c>
      <c r="K104" s="133">
        <f>K107</f>
        <v>3807091</v>
      </c>
      <c r="L104" s="134">
        <f aca="true" t="shared" si="54" ref="L104:W104">L107</f>
        <v>2855318</v>
      </c>
      <c r="M104" s="134">
        <f t="shared" si="54"/>
        <v>2855318</v>
      </c>
      <c r="N104" s="134">
        <f t="shared" si="54"/>
        <v>0</v>
      </c>
      <c r="O104" s="134">
        <f t="shared" si="54"/>
        <v>951773</v>
      </c>
      <c r="P104" s="134">
        <f t="shared" si="54"/>
        <v>0</v>
      </c>
      <c r="Q104" s="134">
        <f t="shared" si="54"/>
        <v>0</v>
      </c>
      <c r="R104" s="134">
        <f t="shared" si="54"/>
        <v>951773</v>
      </c>
      <c r="S104" s="134">
        <f t="shared" si="54"/>
        <v>0</v>
      </c>
      <c r="T104" s="134">
        <f t="shared" si="54"/>
        <v>951773</v>
      </c>
      <c r="U104" s="134">
        <f t="shared" si="54"/>
        <v>0</v>
      </c>
      <c r="V104" s="188">
        <f t="shared" si="54"/>
        <v>3299830</v>
      </c>
      <c r="W104" s="133">
        <f t="shared" si="54"/>
        <v>0</v>
      </c>
      <c r="X104" s="136">
        <f>X107</f>
        <v>0</v>
      </c>
      <c r="Z104" s="253">
        <f t="shared" si="53"/>
        <v>0</v>
      </c>
    </row>
    <row r="105" spans="1:26" s="33" customFormat="1" ht="18" customHeight="1" hidden="1" thickBot="1">
      <c r="A105" s="361"/>
      <c r="B105" s="361"/>
      <c r="C105" s="361"/>
      <c r="D105" s="361"/>
      <c r="E105" s="361"/>
      <c r="F105" s="361"/>
      <c r="G105" s="361"/>
      <c r="H105" s="406">
        <f>H108</f>
        <v>6400919</v>
      </c>
      <c r="I105" s="420"/>
      <c r="J105" s="244" t="s">
        <v>487</v>
      </c>
      <c r="K105" s="137">
        <f>K108</f>
        <v>0</v>
      </c>
      <c r="L105" s="138">
        <f aca="true" t="shared" si="55" ref="L105:X105">L108</f>
        <v>0</v>
      </c>
      <c r="M105" s="138">
        <f t="shared" si="55"/>
        <v>0</v>
      </c>
      <c r="N105" s="138">
        <f t="shared" si="55"/>
        <v>0</v>
      </c>
      <c r="O105" s="138">
        <f t="shared" si="55"/>
        <v>0</v>
      </c>
      <c r="P105" s="138">
        <f t="shared" si="55"/>
        <v>0</v>
      </c>
      <c r="Q105" s="138">
        <f t="shared" si="55"/>
        <v>0</v>
      </c>
      <c r="R105" s="138">
        <f t="shared" si="55"/>
        <v>0</v>
      </c>
      <c r="S105" s="138">
        <f t="shared" si="55"/>
        <v>0</v>
      </c>
      <c r="T105" s="138">
        <f t="shared" si="55"/>
        <v>0</v>
      </c>
      <c r="U105" s="138">
        <f t="shared" si="55"/>
        <v>0</v>
      </c>
      <c r="V105" s="189">
        <f t="shared" si="55"/>
        <v>0</v>
      </c>
      <c r="W105" s="137">
        <f t="shared" si="55"/>
        <v>0</v>
      </c>
      <c r="X105" s="140">
        <f t="shared" si="55"/>
        <v>0</v>
      </c>
      <c r="Z105" s="253">
        <f t="shared" si="53"/>
        <v>0</v>
      </c>
    </row>
    <row r="106" spans="1:26" s="33" customFormat="1" ht="18" customHeight="1" hidden="1" thickBot="1">
      <c r="A106" s="361"/>
      <c r="B106" s="361"/>
      <c r="C106" s="361"/>
      <c r="D106" s="361"/>
      <c r="E106" s="361"/>
      <c r="F106" s="361"/>
      <c r="G106" s="361"/>
      <c r="H106" s="407"/>
      <c r="I106" s="421"/>
      <c r="J106" s="222" t="s">
        <v>488</v>
      </c>
      <c r="K106" s="141">
        <f>K104+K105</f>
        <v>3807091</v>
      </c>
      <c r="L106" s="142">
        <f aca="true" t="shared" si="56" ref="L106:W106">L104+L105</f>
        <v>2855318</v>
      </c>
      <c r="M106" s="142">
        <f t="shared" si="56"/>
        <v>2855318</v>
      </c>
      <c r="N106" s="142">
        <f t="shared" si="56"/>
        <v>0</v>
      </c>
      <c r="O106" s="142">
        <f t="shared" si="56"/>
        <v>951773</v>
      </c>
      <c r="P106" s="142">
        <f t="shared" si="56"/>
        <v>0</v>
      </c>
      <c r="Q106" s="142">
        <f t="shared" si="56"/>
        <v>0</v>
      </c>
      <c r="R106" s="142">
        <f t="shared" si="56"/>
        <v>951773</v>
      </c>
      <c r="S106" s="142">
        <f t="shared" si="56"/>
        <v>0</v>
      </c>
      <c r="T106" s="142">
        <f t="shared" si="56"/>
        <v>951773</v>
      </c>
      <c r="U106" s="142">
        <f t="shared" si="56"/>
        <v>0</v>
      </c>
      <c r="V106" s="183">
        <f t="shared" si="56"/>
        <v>3299830</v>
      </c>
      <c r="W106" s="141">
        <f t="shared" si="56"/>
        <v>0</v>
      </c>
      <c r="X106" s="143">
        <f>X104+X105</f>
        <v>0</v>
      </c>
      <c r="Z106" s="253">
        <f t="shared" si="53"/>
        <v>0</v>
      </c>
    </row>
    <row r="107" spans="1:26" ht="18" customHeight="1" hidden="1" thickBot="1">
      <c r="A107" s="437" t="s">
        <v>321</v>
      </c>
      <c r="B107" s="465"/>
      <c r="C107" s="513" t="s">
        <v>336</v>
      </c>
      <c r="D107" s="463">
        <v>24</v>
      </c>
      <c r="E107" s="460" t="s">
        <v>335</v>
      </c>
      <c r="F107" s="460" t="s">
        <v>319</v>
      </c>
      <c r="G107" s="457" t="s">
        <v>337</v>
      </c>
      <c r="H107" s="55">
        <f>I107+K109+W109</f>
        <v>8534559</v>
      </c>
      <c r="I107" s="553">
        <v>4727468</v>
      </c>
      <c r="J107" s="128" t="s">
        <v>486</v>
      </c>
      <c r="K107" s="112">
        <f>L107+O107</f>
        <v>3807091</v>
      </c>
      <c r="L107" s="80">
        <f>M107+N107</f>
        <v>2855318</v>
      </c>
      <c r="M107" s="81">
        <v>2855318</v>
      </c>
      <c r="N107" s="81">
        <v>0</v>
      </c>
      <c r="O107" s="80">
        <f>P107+R107+S107</f>
        <v>951773</v>
      </c>
      <c r="P107" s="81">
        <v>0</v>
      </c>
      <c r="Q107" s="81">
        <v>0</v>
      </c>
      <c r="R107" s="81">
        <v>951773</v>
      </c>
      <c r="S107" s="81">
        <v>0</v>
      </c>
      <c r="T107" s="81">
        <v>951773</v>
      </c>
      <c r="U107" s="81">
        <v>0</v>
      </c>
      <c r="V107" s="86">
        <v>3299830</v>
      </c>
      <c r="W107" s="87">
        <v>0</v>
      </c>
      <c r="X107" s="92">
        <v>0</v>
      </c>
      <c r="Z107" s="253">
        <f t="shared" si="53"/>
        <v>0</v>
      </c>
    </row>
    <row r="108" spans="1:26" ht="18" customHeight="1" hidden="1" thickBot="1">
      <c r="A108" s="455"/>
      <c r="B108" s="466"/>
      <c r="C108" s="514"/>
      <c r="D108" s="464"/>
      <c r="E108" s="461"/>
      <c r="F108" s="461"/>
      <c r="G108" s="458"/>
      <c r="H108" s="403">
        <v>6400919</v>
      </c>
      <c r="I108" s="585"/>
      <c r="J108" s="130" t="s">
        <v>487</v>
      </c>
      <c r="K108" s="112">
        <f>L108+O108</f>
        <v>0</v>
      </c>
      <c r="L108" s="80">
        <f>M108+N108</f>
        <v>0</v>
      </c>
      <c r="M108" s="81">
        <v>0</v>
      </c>
      <c r="N108" s="81">
        <v>0</v>
      </c>
      <c r="O108" s="80">
        <f>P108+R108+S108</f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6">
        <v>0</v>
      </c>
      <c r="W108" s="87">
        <v>0</v>
      </c>
      <c r="X108" s="92">
        <v>0</v>
      </c>
      <c r="Z108" s="253">
        <f t="shared" si="53"/>
        <v>0</v>
      </c>
    </row>
    <row r="109" spans="1:26" ht="18" customHeight="1" hidden="1" thickBot="1">
      <c r="A109" s="456"/>
      <c r="B109" s="467"/>
      <c r="C109" s="358"/>
      <c r="D109" s="277"/>
      <c r="E109" s="277"/>
      <c r="F109" s="462"/>
      <c r="G109" s="459"/>
      <c r="H109" s="405"/>
      <c r="I109" s="593"/>
      <c r="J109" s="129" t="s">
        <v>488</v>
      </c>
      <c r="K109" s="112">
        <f>K107+K108</f>
        <v>3807091</v>
      </c>
      <c r="L109" s="112">
        <f aca="true" t="shared" si="57" ref="L109:X109">L107+L108</f>
        <v>2855318</v>
      </c>
      <c r="M109" s="112">
        <f t="shared" si="57"/>
        <v>2855318</v>
      </c>
      <c r="N109" s="112">
        <f t="shared" si="57"/>
        <v>0</v>
      </c>
      <c r="O109" s="112">
        <f t="shared" si="57"/>
        <v>951773</v>
      </c>
      <c r="P109" s="112">
        <f t="shared" si="57"/>
        <v>0</v>
      </c>
      <c r="Q109" s="112">
        <f t="shared" si="57"/>
        <v>0</v>
      </c>
      <c r="R109" s="112">
        <f t="shared" si="57"/>
        <v>951773</v>
      </c>
      <c r="S109" s="112">
        <f t="shared" si="57"/>
        <v>0</v>
      </c>
      <c r="T109" s="112">
        <f t="shared" si="57"/>
        <v>951773</v>
      </c>
      <c r="U109" s="112">
        <f t="shared" si="57"/>
        <v>0</v>
      </c>
      <c r="V109" s="196">
        <f t="shared" si="57"/>
        <v>3299830</v>
      </c>
      <c r="W109" s="154">
        <f t="shared" si="57"/>
        <v>0</v>
      </c>
      <c r="X109" s="200">
        <f t="shared" si="57"/>
        <v>0</v>
      </c>
      <c r="Z109" s="253">
        <f t="shared" si="53"/>
        <v>0</v>
      </c>
    </row>
    <row r="110" spans="1:26" s="33" customFormat="1" ht="1.5" customHeight="1" hidden="1" thickBot="1">
      <c r="A110" s="361" t="s">
        <v>338</v>
      </c>
      <c r="B110" s="362"/>
      <c r="C110" s="363" t="s">
        <v>339</v>
      </c>
      <c r="D110" s="363"/>
      <c r="E110" s="363"/>
      <c r="F110" s="363"/>
      <c r="G110" s="363"/>
      <c r="H110" s="52">
        <f>H113+H119</f>
        <v>11689513</v>
      </c>
      <c r="I110" s="420">
        <f>I113+I119</f>
        <v>6860410</v>
      </c>
      <c r="J110" s="220" t="s">
        <v>486</v>
      </c>
      <c r="K110" s="133">
        <f>K113+K119</f>
        <v>4561387</v>
      </c>
      <c r="L110" s="134">
        <f aca="true" t="shared" si="58" ref="L110:W110">L113+L119</f>
        <v>2435851</v>
      </c>
      <c r="M110" s="134">
        <f t="shared" si="58"/>
        <v>203640</v>
      </c>
      <c r="N110" s="134">
        <f t="shared" si="58"/>
        <v>2232211</v>
      </c>
      <c r="O110" s="134">
        <f t="shared" si="58"/>
        <v>2125536</v>
      </c>
      <c r="P110" s="134">
        <f t="shared" si="58"/>
        <v>296880</v>
      </c>
      <c r="Q110" s="134">
        <f t="shared" si="58"/>
        <v>42432</v>
      </c>
      <c r="R110" s="134">
        <f t="shared" si="58"/>
        <v>1711396</v>
      </c>
      <c r="S110" s="134">
        <f t="shared" si="58"/>
        <v>117260</v>
      </c>
      <c r="T110" s="134">
        <f t="shared" si="58"/>
        <v>87274</v>
      </c>
      <c r="U110" s="134">
        <f t="shared" si="58"/>
        <v>2038262</v>
      </c>
      <c r="V110" s="188">
        <f t="shared" si="58"/>
        <v>4360740</v>
      </c>
      <c r="W110" s="133">
        <f t="shared" si="58"/>
        <v>267716</v>
      </c>
      <c r="X110" s="136">
        <f>X113+X119</f>
        <v>0</v>
      </c>
      <c r="Z110" s="253">
        <f t="shared" si="53"/>
        <v>0</v>
      </c>
    </row>
    <row r="111" spans="1:26" s="33" customFormat="1" ht="18" customHeight="1" hidden="1" thickBot="1">
      <c r="A111" s="361"/>
      <c r="B111" s="362"/>
      <c r="C111" s="363"/>
      <c r="D111" s="363"/>
      <c r="E111" s="363"/>
      <c r="F111" s="363"/>
      <c r="G111" s="363"/>
      <c r="H111" s="406">
        <f>H114+H120</f>
        <v>6677402</v>
      </c>
      <c r="I111" s="420"/>
      <c r="J111" s="244" t="s">
        <v>487</v>
      </c>
      <c r="K111" s="137">
        <f>K114+K120</f>
        <v>0</v>
      </c>
      <c r="L111" s="138">
        <f aca="true" t="shared" si="59" ref="L111:X111">L114+L120</f>
        <v>0</v>
      </c>
      <c r="M111" s="138">
        <f t="shared" si="59"/>
        <v>0</v>
      </c>
      <c r="N111" s="138">
        <f t="shared" si="59"/>
        <v>0</v>
      </c>
      <c r="O111" s="138">
        <f t="shared" si="59"/>
        <v>0</v>
      </c>
      <c r="P111" s="138">
        <f t="shared" si="59"/>
        <v>0</v>
      </c>
      <c r="Q111" s="138">
        <f t="shared" si="59"/>
        <v>0</v>
      </c>
      <c r="R111" s="138">
        <f t="shared" si="59"/>
        <v>0</v>
      </c>
      <c r="S111" s="138">
        <f t="shared" si="59"/>
        <v>0</v>
      </c>
      <c r="T111" s="138">
        <f t="shared" si="59"/>
        <v>0</v>
      </c>
      <c r="U111" s="138">
        <f t="shared" si="59"/>
        <v>0</v>
      </c>
      <c r="V111" s="189">
        <f t="shared" si="59"/>
        <v>0</v>
      </c>
      <c r="W111" s="137">
        <f t="shared" si="59"/>
        <v>0</v>
      </c>
      <c r="X111" s="140">
        <f t="shared" si="59"/>
        <v>0</v>
      </c>
      <c r="Z111" s="253">
        <f t="shared" si="53"/>
        <v>0</v>
      </c>
    </row>
    <row r="112" spans="1:26" s="33" customFormat="1" ht="18" customHeight="1" hidden="1" thickBot="1">
      <c r="A112" s="362"/>
      <c r="B112" s="362"/>
      <c r="C112" s="363"/>
      <c r="D112" s="363"/>
      <c r="E112" s="363"/>
      <c r="F112" s="363"/>
      <c r="G112" s="363"/>
      <c r="H112" s="407"/>
      <c r="I112" s="421"/>
      <c r="J112" s="222" t="s">
        <v>488</v>
      </c>
      <c r="K112" s="141">
        <f>K110+K111</f>
        <v>4561387</v>
      </c>
      <c r="L112" s="142">
        <f aca="true" t="shared" si="60" ref="L112:W112">L110+L111</f>
        <v>2435851</v>
      </c>
      <c r="M112" s="142">
        <f t="shared" si="60"/>
        <v>203640</v>
      </c>
      <c r="N112" s="142">
        <f t="shared" si="60"/>
        <v>2232211</v>
      </c>
      <c r="O112" s="142">
        <f t="shared" si="60"/>
        <v>2125536</v>
      </c>
      <c r="P112" s="142">
        <f t="shared" si="60"/>
        <v>296880</v>
      </c>
      <c r="Q112" s="142">
        <f t="shared" si="60"/>
        <v>42432</v>
      </c>
      <c r="R112" s="142">
        <f t="shared" si="60"/>
        <v>1711396</v>
      </c>
      <c r="S112" s="142">
        <f t="shared" si="60"/>
        <v>117260</v>
      </c>
      <c r="T112" s="142">
        <f t="shared" si="60"/>
        <v>87274</v>
      </c>
      <c r="U112" s="142">
        <f t="shared" si="60"/>
        <v>2038262</v>
      </c>
      <c r="V112" s="183">
        <f t="shared" si="60"/>
        <v>4360740</v>
      </c>
      <c r="W112" s="141">
        <f t="shared" si="60"/>
        <v>267716</v>
      </c>
      <c r="X112" s="143">
        <f>X110+X111</f>
        <v>0</v>
      </c>
      <c r="Z112" s="253">
        <f t="shared" si="53"/>
        <v>0</v>
      </c>
    </row>
    <row r="113" spans="1:26" s="33" customFormat="1" ht="18" customHeight="1" hidden="1" thickBot="1">
      <c r="A113" s="364" t="s">
        <v>340</v>
      </c>
      <c r="B113" s="364"/>
      <c r="C113" s="362" t="s">
        <v>341</v>
      </c>
      <c r="D113" s="362"/>
      <c r="E113" s="362"/>
      <c r="F113" s="362"/>
      <c r="G113" s="362"/>
      <c r="H113" s="52">
        <f>H116</f>
        <v>2586514</v>
      </c>
      <c r="I113" s="420">
        <f>I116</f>
        <v>1719740</v>
      </c>
      <c r="J113" s="220" t="s">
        <v>486</v>
      </c>
      <c r="K113" s="133">
        <f>K116</f>
        <v>866774</v>
      </c>
      <c r="L113" s="134">
        <f aca="true" t="shared" si="61" ref="L113:X113">L116</f>
        <v>399450</v>
      </c>
      <c r="M113" s="134">
        <f t="shared" si="61"/>
        <v>0</v>
      </c>
      <c r="N113" s="134">
        <f t="shared" si="61"/>
        <v>399450</v>
      </c>
      <c r="O113" s="134">
        <f t="shared" si="61"/>
        <v>467324</v>
      </c>
      <c r="P113" s="134">
        <f t="shared" si="61"/>
        <v>296880</v>
      </c>
      <c r="Q113" s="134">
        <f t="shared" si="61"/>
        <v>42432</v>
      </c>
      <c r="R113" s="134">
        <f t="shared" si="61"/>
        <v>53184</v>
      </c>
      <c r="S113" s="134">
        <f t="shared" si="61"/>
        <v>117260</v>
      </c>
      <c r="T113" s="134">
        <f t="shared" si="61"/>
        <v>0</v>
      </c>
      <c r="U113" s="134">
        <f t="shared" si="61"/>
        <v>467324</v>
      </c>
      <c r="V113" s="188">
        <f t="shared" si="61"/>
        <v>0</v>
      </c>
      <c r="W113" s="133">
        <f t="shared" si="61"/>
        <v>0</v>
      </c>
      <c r="X113" s="136">
        <f t="shared" si="61"/>
        <v>0</v>
      </c>
      <c r="Z113" s="253">
        <f t="shared" si="53"/>
        <v>0</v>
      </c>
    </row>
    <row r="114" spans="1:26" s="33" customFormat="1" ht="18" customHeight="1" hidden="1" thickBot="1">
      <c r="A114" s="364"/>
      <c r="B114" s="364"/>
      <c r="C114" s="362"/>
      <c r="D114" s="362"/>
      <c r="E114" s="362"/>
      <c r="F114" s="362"/>
      <c r="G114" s="362"/>
      <c r="H114" s="406">
        <f>H117</f>
        <v>1660000</v>
      </c>
      <c r="I114" s="420"/>
      <c r="J114" s="244" t="s">
        <v>487</v>
      </c>
      <c r="K114" s="137">
        <f>K117</f>
        <v>0</v>
      </c>
      <c r="L114" s="138">
        <f aca="true" t="shared" si="62" ref="L114:W114">L117</f>
        <v>0</v>
      </c>
      <c r="M114" s="138">
        <f t="shared" si="62"/>
        <v>0</v>
      </c>
      <c r="N114" s="138">
        <f t="shared" si="62"/>
        <v>0</v>
      </c>
      <c r="O114" s="138">
        <f t="shared" si="62"/>
        <v>0</v>
      </c>
      <c r="P114" s="138">
        <f t="shared" si="62"/>
        <v>0</v>
      </c>
      <c r="Q114" s="138">
        <f t="shared" si="62"/>
        <v>0</v>
      </c>
      <c r="R114" s="138">
        <f t="shared" si="62"/>
        <v>0</v>
      </c>
      <c r="S114" s="138">
        <f t="shared" si="62"/>
        <v>0</v>
      </c>
      <c r="T114" s="138">
        <f t="shared" si="62"/>
        <v>0</v>
      </c>
      <c r="U114" s="138">
        <f t="shared" si="62"/>
        <v>0</v>
      </c>
      <c r="V114" s="189">
        <f t="shared" si="62"/>
        <v>0</v>
      </c>
      <c r="W114" s="137">
        <f t="shared" si="62"/>
        <v>0</v>
      </c>
      <c r="X114" s="140">
        <f>X117</f>
        <v>0</v>
      </c>
      <c r="Z114" s="253">
        <f t="shared" si="53"/>
        <v>0</v>
      </c>
    </row>
    <row r="115" spans="1:26" s="33" customFormat="1" ht="18" customHeight="1" hidden="1" thickBot="1">
      <c r="A115" s="364"/>
      <c r="B115" s="364"/>
      <c r="C115" s="362"/>
      <c r="D115" s="362"/>
      <c r="E115" s="362"/>
      <c r="F115" s="362"/>
      <c r="G115" s="362"/>
      <c r="H115" s="407"/>
      <c r="I115" s="420"/>
      <c r="J115" s="228" t="s">
        <v>488</v>
      </c>
      <c r="K115" s="155">
        <f>K113+K114</f>
        <v>866774</v>
      </c>
      <c r="L115" s="156">
        <f aca="true" t="shared" si="63" ref="L115:X115">L113+L114</f>
        <v>399450</v>
      </c>
      <c r="M115" s="156">
        <f t="shared" si="63"/>
        <v>0</v>
      </c>
      <c r="N115" s="156">
        <f t="shared" si="63"/>
        <v>399450</v>
      </c>
      <c r="O115" s="156">
        <f t="shared" si="63"/>
        <v>467324</v>
      </c>
      <c r="P115" s="156">
        <f t="shared" si="63"/>
        <v>296880</v>
      </c>
      <c r="Q115" s="156">
        <f t="shared" si="63"/>
        <v>42432</v>
      </c>
      <c r="R115" s="156">
        <f t="shared" si="63"/>
        <v>53184</v>
      </c>
      <c r="S115" s="156">
        <f t="shared" si="63"/>
        <v>117260</v>
      </c>
      <c r="T115" s="156">
        <f t="shared" si="63"/>
        <v>0</v>
      </c>
      <c r="U115" s="156">
        <f t="shared" si="63"/>
        <v>467324</v>
      </c>
      <c r="V115" s="190">
        <f t="shared" si="63"/>
        <v>0</v>
      </c>
      <c r="W115" s="155">
        <f t="shared" si="63"/>
        <v>0</v>
      </c>
      <c r="X115" s="157">
        <f t="shared" si="63"/>
        <v>0</v>
      </c>
      <c r="Z115" s="253">
        <f t="shared" si="53"/>
        <v>0</v>
      </c>
    </row>
    <row r="116" spans="1:26" ht="18" customHeight="1" hidden="1" thickBot="1">
      <c r="A116" s="374" t="s">
        <v>2</v>
      </c>
      <c r="B116" s="353"/>
      <c r="C116" s="356" t="s">
        <v>342</v>
      </c>
      <c r="D116" s="356">
        <v>354</v>
      </c>
      <c r="E116" s="275" t="s">
        <v>343</v>
      </c>
      <c r="F116" s="275" t="s">
        <v>423</v>
      </c>
      <c r="G116" s="278" t="s">
        <v>436</v>
      </c>
      <c r="H116" s="55">
        <f>I116+K118+W118</f>
        <v>2586514</v>
      </c>
      <c r="I116" s="596">
        <v>1719740</v>
      </c>
      <c r="J116" s="248" t="s">
        <v>486</v>
      </c>
      <c r="K116" s="126">
        <f>L116+O116</f>
        <v>866774</v>
      </c>
      <c r="L116" s="127">
        <f>M116+N116</f>
        <v>399450</v>
      </c>
      <c r="M116" s="90">
        <v>0</v>
      </c>
      <c r="N116" s="90">
        <v>399450</v>
      </c>
      <c r="O116" s="124">
        <f>P116+R116+S116</f>
        <v>467324</v>
      </c>
      <c r="P116" s="78">
        <v>296880</v>
      </c>
      <c r="Q116" s="78">
        <v>42432</v>
      </c>
      <c r="R116" s="90">
        <v>53184</v>
      </c>
      <c r="S116" s="90">
        <v>117260</v>
      </c>
      <c r="T116" s="90">
        <v>0</v>
      </c>
      <c r="U116" s="91">
        <v>467324</v>
      </c>
      <c r="V116" s="86">
        <v>0</v>
      </c>
      <c r="W116" s="89">
        <v>0</v>
      </c>
      <c r="X116" s="88">
        <v>0</v>
      </c>
      <c r="Z116" s="253">
        <f t="shared" si="53"/>
        <v>0</v>
      </c>
    </row>
    <row r="117" spans="1:26" ht="18" customHeight="1" hidden="1" thickBot="1">
      <c r="A117" s="375"/>
      <c r="B117" s="354"/>
      <c r="C117" s="357"/>
      <c r="D117" s="357"/>
      <c r="E117" s="276"/>
      <c r="F117" s="276"/>
      <c r="G117" s="279"/>
      <c r="H117" s="403">
        <v>1660000</v>
      </c>
      <c r="I117" s="597"/>
      <c r="J117" s="249" t="s">
        <v>487</v>
      </c>
      <c r="K117" s="126">
        <f>L117+O117</f>
        <v>0</v>
      </c>
      <c r="L117" s="127">
        <f>M117+N117</f>
        <v>0</v>
      </c>
      <c r="M117" s="90">
        <v>0</v>
      </c>
      <c r="N117" s="90">
        <v>0</v>
      </c>
      <c r="O117" s="124">
        <f>P117+R117+S117</f>
        <v>0</v>
      </c>
      <c r="P117" s="78">
        <v>0</v>
      </c>
      <c r="Q117" s="78">
        <v>0</v>
      </c>
      <c r="R117" s="90">
        <v>0</v>
      </c>
      <c r="S117" s="90">
        <v>0</v>
      </c>
      <c r="T117" s="90">
        <v>0</v>
      </c>
      <c r="U117" s="91">
        <v>0</v>
      </c>
      <c r="V117" s="86">
        <v>0</v>
      </c>
      <c r="W117" s="89">
        <v>0</v>
      </c>
      <c r="X117" s="88">
        <v>0</v>
      </c>
      <c r="Z117" s="253">
        <f t="shared" si="53"/>
        <v>0</v>
      </c>
    </row>
    <row r="118" spans="1:26" ht="18" customHeight="1" hidden="1" thickBot="1">
      <c r="A118" s="376"/>
      <c r="B118" s="355"/>
      <c r="C118" s="358"/>
      <c r="D118" s="358"/>
      <c r="E118" s="277"/>
      <c r="F118" s="277"/>
      <c r="G118" s="352"/>
      <c r="H118" s="405"/>
      <c r="I118" s="598"/>
      <c r="J118" s="250" t="s">
        <v>488</v>
      </c>
      <c r="K118" s="126">
        <f>K116+K117</f>
        <v>866774</v>
      </c>
      <c r="L118" s="126">
        <f aca="true" t="shared" si="64" ref="L118:X118">L116+L117</f>
        <v>399450</v>
      </c>
      <c r="M118" s="126">
        <f t="shared" si="64"/>
        <v>0</v>
      </c>
      <c r="N118" s="126">
        <f t="shared" si="64"/>
        <v>399450</v>
      </c>
      <c r="O118" s="126">
        <f t="shared" si="64"/>
        <v>467324</v>
      </c>
      <c r="P118" s="170">
        <f t="shared" si="64"/>
        <v>296880</v>
      </c>
      <c r="Q118" s="170">
        <f t="shared" si="64"/>
        <v>42432</v>
      </c>
      <c r="R118" s="126">
        <f t="shared" si="64"/>
        <v>53184</v>
      </c>
      <c r="S118" s="126">
        <f t="shared" si="64"/>
        <v>117260</v>
      </c>
      <c r="T118" s="126">
        <f t="shared" si="64"/>
        <v>0</v>
      </c>
      <c r="U118" s="126">
        <f t="shared" si="64"/>
        <v>467324</v>
      </c>
      <c r="V118" s="197">
        <f t="shared" si="64"/>
        <v>0</v>
      </c>
      <c r="W118" s="201">
        <f t="shared" si="64"/>
        <v>0</v>
      </c>
      <c r="X118" s="202">
        <f t="shared" si="64"/>
        <v>0</v>
      </c>
      <c r="Z118" s="253">
        <f t="shared" si="53"/>
        <v>0</v>
      </c>
    </row>
    <row r="119" spans="1:26" s="33" customFormat="1" ht="18" customHeight="1" hidden="1" thickBot="1">
      <c r="A119" s="361" t="s">
        <v>344</v>
      </c>
      <c r="B119" s="361"/>
      <c r="C119" s="361" t="s">
        <v>345</v>
      </c>
      <c r="D119" s="361"/>
      <c r="E119" s="361"/>
      <c r="F119" s="361"/>
      <c r="G119" s="361"/>
      <c r="H119" s="52">
        <f>H122</f>
        <v>9102999</v>
      </c>
      <c r="I119" s="420">
        <f>I122</f>
        <v>5140670</v>
      </c>
      <c r="J119" s="220" t="s">
        <v>486</v>
      </c>
      <c r="K119" s="133">
        <f>K122</f>
        <v>3694613</v>
      </c>
      <c r="L119" s="134">
        <f aca="true" t="shared" si="65" ref="L119:W119">L122</f>
        <v>2036401</v>
      </c>
      <c r="M119" s="134">
        <f t="shared" si="65"/>
        <v>203640</v>
      </c>
      <c r="N119" s="134">
        <f t="shared" si="65"/>
        <v>1832761</v>
      </c>
      <c r="O119" s="134">
        <f t="shared" si="65"/>
        <v>1658212</v>
      </c>
      <c r="P119" s="134">
        <f t="shared" si="65"/>
        <v>0</v>
      </c>
      <c r="Q119" s="134">
        <f t="shared" si="65"/>
        <v>0</v>
      </c>
      <c r="R119" s="134">
        <f t="shared" si="65"/>
        <v>1658212</v>
      </c>
      <c r="S119" s="134">
        <f t="shared" si="65"/>
        <v>0</v>
      </c>
      <c r="T119" s="134">
        <f t="shared" si="65"/>
        <v>87274</v>
      </c>
      <c r="U119" s="134">
        <f t="shared" si="65"/>
        <v>1570938</v>
      </c>
      <c r="V119" s="188">
        <f t="shared" si="65"/>
        <v>4360740</v>
      </c>
      <c r="W119" s="133">
        <f t="shared" si="65"/>
        <v>267716</v>
      </c>
      <c r="X119" s="136">
        <f>X122</f>
        <v>0</v>
      </c>
      <c r="Z119" s="253">
        <f t="shared" si="53"/>
        <v>0</v>
      </c>
    </row>
    <row r="120" spans="1:26" s="33" customFormat="1" ht="18" customHeight="1" hidden="1" thickBot="1">
      <c r="A120" s="361"/>
      <c r="B120" s="361"/>
      <c r="C120" s="361"/>
      <c r="D120" s="361"/>
      <c r="E120" s="361"/>
      <c r="F120" s="361"/>
      <c r="G120" s="361"/>
      <c r="H120" s="406">
        <f>H123</f>
        <v>5017402</v>
      </c>
      <c r="I120" s="420"/>
      <c r="J120" s="244" t="s">
        <v>487</v>
      </c>
      <c r="K120" s="137">
        <f>K123</f>
        <v>0</v>
      </c>
      <c r="L120" s="138">
        <f aca="true" t="shared" si="66" ref="L120:X120">L123</f>
        <v>0</v>
      </c>
      <c r="M120" s="138">
        <f t="shared" si="66"/>
        <v>0</v>
      </c>
      <c r="N120" s="138">
        <f t="shared" si="66"/>
        <v>0</v>
      </c>
      <c r="O120" s="138">
        <f t="shared" si="66"/>
        <v>0</v>
      </c>
      <c r="P120" s="138">
        <f t="shared" si="66"/>
        <v>0</v>
      </c>
      <c r="Q120" s="138">
        <f t="shared" si="66"/>
        <v>0</v>
      </c>
      <c r="R120" s="138">
        <f t="shared" si="66"/>
        <v>0</v>
      </c>
      <c r="S120" s="138">
        <f t="shared" si="66"/>
        <v>0</v>
      </c>
      <c r="T120" s="138">
        <f t="shared" si="66"/>
        <v>0</v>
      </c>
      <c r="U120" s="138">
        <f t="shared" si="66"/>
        <v>0</v>
      </c>
      <c r="V120" s="189">
        <f t="shared" si="66"/>
        <v>0</v>
      </c>
      <c r="W120" s="137">
        <f t="shared" si="66"/>
        <v>0</v>
      </c>
      <c r="X120" s="140">
        <f t="shared" si="66"/>
        <v>0</v>
      </c>
      <c r="Z120" s="253">
        <f t="shared" si="53"/>
        <v>0</v>
      </c>
    </row>
    <row r="121" spans="1:26" s="33" customFormat="1" ht="18" customHeight="1" hidden="1" thickBot="1">
      <c r="A121" s="361"/>
      <c r="B121" s="361"/>
      <c r="C121" s="361"/>
      <c r="D121" s="361"/>
      <c r="E121" s="361"/>
      <c r="F121" s="361"/>
      <c r="G121" s="361"/>
      <c r="H121" s="407"/>
      <c r="I121" s="420"/>
      <c r="J121" s="228" t="s">
        <v>488</v>
      </c>
      <c r="K121" s="155">
        <f>K119+K120</f>
        <v>3694613</v>
      </c>
      <c r="L121" s="156">
        <f aca="true" t="shared" si="67" ref="L121:W121">L119+L120</f>
        <v>2036401</v>
      </c>
      <c r="M121" s="156">
        <f t="shared" si="67"/>
        <v>203640</v>
      </c>
      <c r="N121" s="156">
        <f t="shared" si="67"/>
        <v>1832761</v>
      </c>
      <c r="O121" s="156">
        <f t="shared" si="67"/>
        <v>1658212</v>
      </c>
      <c r="P121" s="156">
        <f t="shared" si="67"/>
        <v>0</v>
      </c>
      <c r="Q121" s="156">
        <f t="shared" si="67"/>
        <v>0</v>
      </c>
      <c r="R121" s="156">
        <f t="shared" si="67"/>
        <v>1658212</v>
      </c>
      <c r="S121" s="156">
        <f t="shared" si="67"/>
        <v>0</v>
      </c>
      <c r="T121" s="156">
        <f t="shared" si="67"/>
        <v>87274</v>
      </c>
      <c r="U121" s="156">
        <f t="shared" si="67"/>
        <v>1570938</v>
      </c>
      <c r="V121" s="190">
        <f t="shared" si="67"/>
        <v>4360740</v>
      </c>
      <c r="W121" s="155">
        <f t="shared" si="67"/>
        <v>267716</v>
      </c>
      <c r="X121" s="157">
        <f>X119+X120</f>
        <v>0</v>
      </c>
      <c r="Z121" s="253">
        <f t="shared" si="53"/>
        <v>0</v>
      </c>
    </row>
    <row r="122" spans="1:26" ht="18" customHeight="1" hidden="1" thickBot="1">
      <c r="A122" s="437" t="s">
        <v>328</v>
      </c>
      <c r="B122" s="465"/>
      <c r="C122" s="513" t="s">
        <v>346</v>
      </c>
      <c r="D122" s="515" t="s">
        <v>347</v>
      </c>
      <c r="E122" s="517" t="s">
        <v>345</v>
      </c>
      <c r="F122" s="517" t="s">
        <v>319</v>
      </c>
      <c r="G122" s="457" t="s">
        <v>348</v>
      </c>
      <c r="H122" s="55">
        <f>I122+K124+W124</f>
        <v>9102999</v>
      </c>
      <c r="I122" s="553">
        <v>5140670</v>
      </c>
      <c r="J122" s="128" t="s">
        <v>486</v>
      </c>
      <c r="K122" s="112">
        <f>L122+O122</f>
        <v>3694613</v>
      </c>
      <c r="L122" s="125">
        <f>M122+N122</f>
        <v>2036401</v>
      </c>
      <c r="M122" s="79">
        <v>203640</v>
      </c>
      <c r="N122" s="79">
        <v>1832761</v>
      </c>
      <c r="O122" s="125">
        <f>P122+R122+S122</f>
        <v>1658212</v>
      </c>
      <c r="P122" s="79">
        <v>0</v>
      </c>
      <c r="Q122" s="79">
        <v>0</v>
      </c>
      <c r="R122" s="79">
        <v>1658212</v>
      </c>
      <c r="S122" s="79">
        <v>0</v>
      </c>
      <c r="T122" s="79">
        <v>87274</v>
      </c>
      <c r="U122" s="79">
        <v>1570938</v>
      </c>
      <c r="V122" s="86">
        <v>4360740</v>
      </c>
      <c r="W122" s="87">
        <v>267716</v>
      </c>
      <c r="X122" s="88">
        <v>0</v>
      </c>
      <c r="Z122" s="253">
        <f t="shared" si="53"/>
        <v>0</v>
      </c>
    </row>
    <row r="123" spans="1:26" ht="18" customHeight="1" hidden="1" thickBot="1">
      <c r="A123" s="455"/>
      <c r="B123" s="466"/>
      <c r="C123" s="514"/>
      <c r="D123" s="516"/>
      <c r="E123" s="461"/>
      <c r="F123" s="461"/>
      <c r="G123" s="458"/>
      <c r="H123" s="403">
        <v>5017402</v>
      </c>
      <c r="I123" s="585"/>
      <c r="J123" s="130" t="s">
        <v>487</v>
      </c>
      <c r="K123" s="112">
        <f>L123+O123</f>
        <v>0</v>
      </c>
      <c r="L123" s="125">
        <f>M123+N123</f>
        <v>0</v>
      </c>
      <c r="M123" s="79">
        <v>0</v>
      </c>
      <c r="N123" s="79">
        <v>0</v>
      </c>
      <c r="O123" s="125">
        <f>P123+R123+S123</f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86">
        <v>0</v>
      </c>
      <c r="W123" s="87">
        <v>0</v>
      </c>
      <c r="X123" s="88">
        <v>0</v>
      </c>
      <c r="Z123" s="253">
        <f t="shared" si="53"/>
        <v>0</v>
      </c>
    </row>
    <row r="124" spans="1:26" ht="18" customHeight="1" hidden="1" thickBot="1">
      <c r="A124" s="456"/>
      <c r="B124" s="467"/>
      <c r="C124" s="358"/>
      <c r="D124" s="358"/>
      <c r="E124" s="519"/>
      <c r="F124" s="518"/>
      <c r="G124" s="484"/>
      <c r="H124" s="405"/>
      <c r="I124" s="590"/>
      <c r="J124" s="131" t="s">
        <v>488</v>
      </c>
      <c r="K124" s="112">
        <f>K122+K123</f>
        <v>3694613</v>
      </c>
      <c r="L124" s="112">
        <f aca="true" t="shared" si="68" ref="L124:W124">L122+L123</f>
        <v>2036401</v>
      </c>
      <c r="M124" s="112">
        <f t="shared" si="68"/>
        <v>203640</v>
      </c>
      <c r="N124" s="112">
        <f t="shared" si="68"/>
        <v>1832761</v>
      </c>
      <c r="O124" s="112">
        <f t="shared" si="68"/>
        <v>1658212</v>
      </c>
      <c r="P124" s="112">
        <f t="shared" si="68"/>
        <v>0</v>
      </c>
      <c r="Q124" s="112">
        <f t="shared" si="68"/>
        <v>0</v>
      </c>
      <c r="R124" s="112">
        <f t="shared" si="68"/>
        <v>1658212</v>
      </c>
      <c r="S124" s="112">
        <f t="shared" si="68"/>
        <v>0</v>
      </c>
      <c r="T124" s="112">
        <f t="shared" si="68"/>
        <v>87274</v>
      </c>
      <c r="U124" s="112">
        <f t="shared" si="68"/>
        <v>1570938</v>
      </c>
      <c r="V124" s="196">
        <f t="shared" si="68"/>
        <v>4360740</v>
      </c>
      <c r="W124" s="154">
        <f t="shared" si="68"/>
        <v>267716</v>
      </c>
      <c r="X124" s="200">
        <f>X122+X123</f>
        <v>0</v>
      </c>
      <c r="Z124" s="253">
        <f t="shared" si="53"/>
        <v>0</v>
      </c>
    </row>
    <row r="125" spans="1:26" s="33" customFormat="1" ht="18" customHeight="1" hidden="1" thickBot="1">
      <c r="A125" s="361" t="s">
        <v>492</v>
      </c>
      <c r="B125" s="362"/>
      <c r="C125" s="363" t="s">
        <v>493</v>
      </c>
      <c r="D125" s="363"/>
      <c r="E125" s="363"/>
      <c r="F125" s="363"/>
      <c r="G125" s="363"/>
      <c r="H125" s="52">
        <f>H140+H128+H134</f>
        <v>2231695</v>
      </c>
      <c r="I125" s="420">
        <f>I140+I128+I134</f>
        <v>1248505</v>
      </c>
      <c r="J125" s="220" t="s">
        <v>486</v>
      </c>
      <c r="K125" s="133">
        <f>K140+K128+K134</f>
        <v>983190</v>
      </c>
      <c r="L125" s="134">
        <f aca="true" t="shared" si="69" ref="L125:X125">L140+L128+L134</f>
        <v>737225</v>
      </c>
      <c r="M125" s="134">
        <f t="shared" si="69"/>
        <v>714731</v>
      </c>
      <c r="N125" s="134">
        <f t="shared" si="69"/>
        <v>22494</v>
      </c>
      <c r="O125" s="134">
        <f t="shared" si="69"/>
        <v>245965</v>
      </c>
      <c r="P125" s="134">
        <f t="shared" si="69"/>
        <v>226161</v>
      </c>
      <c r="Q125" s="134">
        <f t="shared" si="69"/>
        <v>0</v>
      </c>
      <c r="R125" s="134">
        <f t="shared" si="69"/>
        <v>19804</v>
      </c>
      <c r="S125" s="134">
        <f t="shared" si="69"/>
        <v>0</v>
      </c>
      <c r="T125" s="134">
        <f t="shared" si="69"/>
        <v>238459</v>
      </c>
      <c r="U125" s="134">
        <f t="shared" si="69"/>
        <v>7506</v>
      </c>
      <c r="V125" s="136">
        <f t="shared" si="69"/>
        <v>737225</v>
      </c>
      <c r="W125" s="133">
        <f t="shared" si="69"/>
        <v>0</v>
      </c>
      <c r="X125" s="136">
        <f t="shared" si="69"/>
        <v>0</v>
      </c>
      <c r="Z125" s="253">
        <f>U125+T125-O125</f>
        <v>0</v>
      </c>
    </row>
    <row r="126" spans="1:26" s="33" customFormat="1" ht="18" customHeight="1" hidden="1" thickBot="1">
      <c r="A126" s="361"/>
      <c r="B126" s="362"/>
      <c r="C126" s="363"/>
      <c r="D126" s="363"/>
      <c r="E126" s="363"/>
      <c r="F126" s="363"/>
      <c r="G126" s="363"/>
      <c r="H126" s="406">
        <f>H141+H129+H135</f>
        <v>1558365</v>
      </c>
      <c r="I126" s="420"/>
      <c r="J126" s="244" t="s">
        <v>487</v>
      </c>
      <c r="K126" s="137">
        <f>K141+K129+K135</f>
        <v>0</v>
      </c>
      <c r="L126" s="138">
        <f aca="true" t="shared" si="70" ref="L126:X126">L141+L129+L135</f>
        <v>0</v>
      </c>
      <c r="M126" s="138">
        <f t="shared" si="70"/>
        <v>0</v>
      </c>
      <c r="N126" s="138">
        <f t="shared" si="70"/>
        <v>0</v>
      </c>
      <c r="O126" s="138">
        <f t="shared" si="70"/>
        <v>0</v>
      </c>
      <c r="P126" s="138">
        <f t="shared" si="70"/>
        <v>0</v>
      </c>
      <c r="Q126" s="138">
        <f t="shared" si="70"/>
        <v>0</v>
      </c>
      <c r="R126" s="138">
        <f t="shared" si="70"/>
        <v>0</v>
      </c>
      <c r="S126" s="138">
        <f t="shared" si="70"/>
        <v>0</v>
      </c>
      <c r="T126" s="138">
        <f t="shared" si="70"/>
        <v>0</v>
      </c>
      <c r="U126" s="138">
        <f t="shared" si="70"/>
        <v>0</v>
      </c>
      <c r="V126" s="140">
        <f t="shared" si="70"/>
        <v>0</v>
      </c>
      <c r="W126" s="137">
        <f t="shared" si="70"/>
        <v>0</v>
      </c>
      <c r="X126" s="140">
        <f t="shared" si="70"/>
        <v>0</v>
      </c>
      <c r="Z126" s="253">
        <f>U126+T126-O126</f>
        <v>0</v>
      </c>
    </row>
    <row r="127" spans="1:26" s="33" customFormat="1" ht="18" customHeight="1" hidden="1" thickBot="1">
      <c r="A127" s="362"/>
      <c r="B127" s="362"/>
      <c r="C127" s="363"/>
      <c r="D127" s="363"/>
      <c r="E127" s="363"/>
      <c r="F127" s="363"/>
      <c r="G127" s="363"/>
      <c r="H127" s="407"/>
      <c r="I127" s="421"/>
      <c r="J127" s="222" t="s">
        <v>488</v>
      </c>
      <c r="K127" s="141">
        <f>K125+K126</f>
        <v>983190</v>
      </c>
      <c r="L127" s="142">
        <f aca="true" t="shared" si="71" ref="L127:X127">L125+L126</f>
        <v>737225</v>
      </c>
      <c r="M127" s="142">
        <f t="shared" si="71"/>
        <v>714731</v>
      </c>
      <c r="N127" s="142">
        <f t="shared" si="71"/>
        <v>22494</v>
      </c>
      <c r="O127" s="142">
        <f t="shared" si="71"/>
        <v>245965</v>
      </c>
      <c r="P127" s="142">
        <f t="shared" si="71"/>
        <v>226161</v>
      </c>
      <c r="Q127" s="142">
        <f t="shared" si="71"/>
        <v>0</v>
      </c>
      <c r="R127" s="142">
        <f t="shared" si="71"/>
        <v>19804</v>
      </c>
      <c r="S127" s="142">
        <f t="shared" si="71"/>
        <v>0</v>
      </c>
      <c r="T127" s="142">
        <f t="shared" si="71"/>
        <v>238459</v>
      </c>
      <c r="U127" s="142">
        <f t="shared" si="71"/>
        <v>7506</v>
      </c>
      <c r="V127" s="143">
        <f t="shared" si="71"/>
        <v>737225</v>
      </c>
      <c r="W127" s="141">
        <f t="shared" si="71"/>
        <v>0</v>
      </c>
      <c r="X127" s="143">
        <f t="shared" si="71"/>
        <v>0</v>
      </c>
      <c r="Z127" s="253">
        <f>U127+T127-O127</f>
        <v>0</v>
      </c>
    </row>
    <row r="128" spans="1:26" s="33" customFormat="1" ht="18" customHeight="1" hidden="1" thickBot="1">
      <c r="A128" s="364" t="s">
        <v>506</v>
      </c>
      <c r="B128" s="364"/>
      <c r="C128" s="362" t="s">
        <v>508</v>
      </c>
      <c r="D128" s="362"/>
      <c r="E128" s="362"/>
      <c r="F128" s="362"/>
      <c r="G128" s="362"/>
      <c r="H128" s="52">
        <f>H131</f>
        <v>867331</v>
      </c>
      <c r="I128" s="420">
        <f>I131</f>
        <v>851900</v>
      </c>
      <c r="J128" s="220" t="s">
        <v>486</v>
      </c>
      <c r="K128" s="133">
        <f>K131</f>
        <v>15431</v>
      </c>
      <c r="L128" s="134">
        <f aca="true" t="shared" si="72" ref="L128:W128">L131</f>
        <v>11573</v>
      </c>
      <c r="M128" s="134">
        <f t="shared" si="72"/>
        <v>11573</v>
      </c>
      <c r="N128" s="134">
        <f t="shared" si="72"/>
        <v>0</v>
      </c>
      <c r="O128" s="134">
        <f t="shared" si="72"/>
        <v>3858</v>
      </c>
      <c r="P128" s="134">
        <f t="shared" si="72"/>
        <v>3858</v>
      </c>
      <c r="Q128" s="134">
        <f t="shared" si="72"/>
        <v>0</v>
      </c>
      <c r="R128" s="134">
        <f t="shared" si="72"/>
        <v>0</v>
      </c>
      <c r="S128" s="134">
        <f t="shared" si="72"/>
        <v>0</v>
      </c>
      <c r="T128" s="134">
        <f t="shared" si="72"/>
        <v>3858</v>
      </c>
      <c r="U128" s="134">
        <f t="shared" si="72"/>
        <v>0</v>
      </c>
      <c r="V128" s="188">
        <f t="shared" si="72"/>
        <v>11573</v>
      </c>
      <c r="W128" s="133">
        <f t="shared" si="72"/>
        <v>0</v>
      </c>
      <c r="X128" s="136">
        <f>X131</f>
        <v>0</v>
      </c>
      <c r="Z128" s="253">
        <f aca="true" t="shared" si="73" ref="Z128:Z139">U128+T128-O128</f>
        <v>0</v>
      </c>
    </row>
    <row r="129" spans="1:26" s="33" customFormat="1" ht="5.25" customHeight="1" hidden="1" thickBot="1">
      <c r="A129" s="364"/>
      <c r="B129" s="364"/>
      <c r="C129" s="362"/>
      <c r="D129" s="362"/>
      <c r="E129" s="362"/>
      <c r="F129" s="362"/>
      <c r="G129" s="362"/>
      <c r="H129" s="406">
        <f>H132</f>
        <v>634291</v>
      </c>
      <c r="I129" s="420"/>
      <c r="J129" s="244" t="s">
        <v>487</v>
      </c>
      <c r="K129" s="137">
        <f>K132</f>
        <v>0</v>
      </c>
      <c r="L129" s="138">
        <f aca="true" t="shared" si="74" ref="L129:X129">L132</f>
        <v>0</v>
      </c>
      <c r="M129" s="138">
        <f t="shared" si="74"/>
        <v>0</v>
      </c>
      <c r="N129" s="138">
        <f t="shared" si="74"/>
        <v>0</v>
      </c>
      <c r="O129" s="138">
        <f t="shared" si="74"/>
        <v>0</v>
      </c>
      <c r="P129" s="138">
        <f t="shared" si="74"/>
        <v>0</v>
      </c>
      <c r="Q129" s="138">
        <f t="shared" si="74"/>
        <v>0</v>
      </c>
      <c r="R129" s="138">
        <f t="shared" si="74"/>
        <v>0</v>
      </c>
      <c r="S129" s="138">
        <f t="shared" si="74"/>
        <v>0</v>
      </c>
      <c r="T129" s="138">
        <f t="shared" si="74"/>
        <v>0</v>
      </c>
      <c r="U129" s="138">
        <f t="shared" si="74"/>
        <v>0</v>
      </c>
      <c r="V129" s="189">
        <f t="shared" si="74"/>
        <v>0</v>
      </c>
      <c r="W129" s="137">
        <f t="shared" si="74"/>
        <v>0</v>
      </c>
      <c r="X129" s="140">
        <f t="shared" si="74"/>
        <v>0</v>
      </c>
      <c r="Z129" s="253">
        <f t="shared" si="73"/>
        <v>0</v>
      </c>
    </row>
    <row r="130" spans="1:26" s="33" customFormat="1" ht="18" customHeight="1" hidden="1" thickBot="1">
      <c r="A130" s="364"/>
      <c r="B130" s="364"/>
      <c r="C130" s="362"/>
      <c r="D130" s="362"/>
      <c r="E130" s="362"/>
      <c r="F130" s="362"/>
      <c r="G130" s="362"/>
      <c r="H130" s="407"/>
      <c r="I130" s="420"/>
      <c r="J130" s="228" t="s">
        <v>488</v>
      </c>
      <c r="K130" s="155">
        <f aca="true" t="shared" si="75" ref="K130:X130">K128+K129</f>
        <v>15431</v>
      </c>
      <c r="L130" s="156">
        <f t="shared" si="75"/>
        <v>11573</v>
      </c>
      <c r="M130" s="156">
        <f t="shared" si="75"/>
        <v>11573</v>
      </c>
      <c r="N130" s="156">
        <f t="shared" si="75"/>
        <v>0</v>
      </c>
      <c r="O130" s="156">
        <f t="shared" si="75"/>
        <v>3858</v>
      </c>
      <c r="P130" s="156">
        <f t="shared" si="75"/>
        <v>3858</v>
      </c>
      <c r="Q130" s="156">
        <f t="shared" si="75"/>
        <v>0</v>
      </c>
      <c r="R130" s="156">
        <f t="shared" si="75"/>
        <v>0</v>
      </c>
      <c r="S130" s="156">
        <f t="shared" si="75"/>
        <v>0</v>
      </c>
      <c r="T130" s="156">
        <f t="shared" si="75"/>
        <v>3858</v>
      </c>
      <c r="U130" s="156">
        <f t="shared" si="75"/>
        <v>0</v>
      </c>
      <c r="V130" s="190">
        <f t="shared" si="75"/>
        <v>11573</v>
      </c>
      <c r="W130" s="155">
        <f t="shared" si="75"/>
        <v>0</v>
      </c>
      <c r="X130" s="157">
        <f t="shared" si="75"/>
        <v>0</v>
      </c>
      <c r="Z130" s="253">
        <f t="shared" si="73"/>
        <v>0</v>
      </c>
    </row>
    <row r="131" spans="1:26" ht="18" customHeight="1" hidden="1" thickBot="1">
      <c r="A131" s="374" t="s">
        <v>3</v>
      </c>
      <c r="B131" s="356"/>
      <c r="C131" s="356" t="s">
        <v>264</v>
      </c>
      <c r="D131" s="356" t="s">
        <v>1</v>
      </c>
      <c r="E131" s="275" t="s">
        <v>508</v>
      </c>
      <c r="F131" s="275" t="s">
        <v>319</v>
      </c>
      <c r="G131" s="278" t="s">
        <v>497</v>
      </c>
      <c r="H131" s="55">
        <f>I131+K133+W133</f>
        <v>867331</v>
      </c>
      <c r="I131" s="425">
        <v>851900</v>
      </c>
      <c r="J131" s="254" t="s">
        <v>486</v>
      </c>
      <c r="K131" s="170">
        <f>L131+O131</f>
        <v>15431</v>
      </c>
      <c r="L131" s="125">
        <f>M131+N131</f>
        <v>11573</v>
      </c>
      <c r="M131" s="78">
        <v>11573</v>
      </c>
      <c r="N131" s="78">
        <v>0</v>
      </c>
      <c r="O131" s="255">
        <f>P131+R131+S131</f>
        <v>3858</v>
      </c>
      <c r="P131" s="78">
        <v>3858</v>
      </c>
      <c r="Q131" s="78">
        <v>0</v>
      </c>
      <c r="R131" s="78">
        <v>0</v>
      </c>
      <c r="S131" s="78">
        <v>0</v>
      </c>
      <c r="T131" s="78">
        <v>3858</v>
      </c>
      <c r="U131" s="78">
        <v>0</v>
      </c>
      <c r="V131" s="272">
        <v>11573</v>
      </c>
      <c r="W131" s="256">
        <v>0</v>
      </c>
      <c r="X131" s="88">
        <v>0</v>
      </c>
      <c r="Z131" s="253">
        <f t="shared" si="73"/>
        <v>0</v>
      </c>
    </row>
    <row r="132" spans="1:26" ht="18" customHeight="1" hidden="1" thickBot="1">
      <c r="A132" s="375"/>
      <c r="B132" s="357"/>
      <c r="C132" s="357"/>
      <c r="D132" s="357"/>
      <c r="E132" s="276"/>
      <c r="F132" s="276"/>
      <c r="G132" s="279"/>
      <c r="H132" s="403">
        <v>634291</v>
      </c>
      <c r="I132" s="426"/>
      <c r="J132" s="257" t="s">
        <v>487</v>
      </c>
      <c r="K132" s="170">
        <f>L132+O132</f>
        <v>0</v>
      </c>
      <c r="L132" s="125">
        <f>M132+N132</f>
        <v>0</v>
      </c>
      <c r="M132" s="78">
        <v>0</v>
      </c>
      <c r="N132" s="78">
        <v>0</v>
      </c>
      <c r="O132" s="255">
        <f>P132+R132+S132</f>
        <v>0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272">
        <v>0</v>
      </c>
      <c r="W132" s="256">
        <v>0</v>
      </c>
      <c r="X132" s="88">
        <v>0</v>
      </c>
      <c r="Z132" s="253">
        <f t="shared" si="73"/>
        <v>0</v>
      </c>
    </row>
    <row r="133" spans="1:26" ht="18" customHeight="1" hidden="1" thickBot="1">
      <c r="A133" s="376"/>
      <c r="B133" s="358"/>
      <c r="C133" s="358"/>
      <c r="D133" s="358"/>
      <c r="E133" s="277"/>
      <c r="F133" s="277"/>
      <c r="G133" s="352"/>
      <c r="H133" s="405"/>
      <c r="I133" s="427"/>
      <c r="J133" s="258" t="s">
        <v>488</v>
      </c>
      <c r="K133" s="170">
        <f aca="true" t="shared" si="76" ref="K133:X133">K131+K132</f>
        <v>15431</v>
      </c>
      <c r="L133" s="170">
        <f t="shared" si="76"/>
        <v>11573</v>
      </c>
      <c r="M133" s="170">
        <f t="shared" si="76"/>
        <v>11573</v>
      </c>
      <c r="N133" s="170">
        <f t="shared" si="76"/>
        <v>0</v>
      </c>
      <c r="O133" s="170">
        <f t="shared" si="76"/>
        <v>3858</v>
      </c>
      <c r="P133" s="170">
        <f t="shared" si="76"/>
        <v>3858</v>
      </c>
      <c r="Q133" s="170">
        <f t="shared" si="76"/>
        <v>0</v>
      </c>
      <c r="R133" s="170">
        <f t="shared" si="76"/>
        <v>0</v>
      </c>
      <c r="S133" s="170">
        <f t="shared" si="76"/>
        <v>0</v>
      </c>
      <c r="T133" s="170">
        <f t="shared" si="76"/>
        <v>3858</v>
      </c>
      <c r="U133" s="170">
        <f t="shared" si="76"/>
        <v>0</v>
      </c>
      <c r="V133" s="197">
        <f t="shared" si="76"/>
        <v>11573</v>
      </c>
      <c r="W133" s="259">
        <f t="shared" si="76"/>
        <v>0</v>
      </c>
      <c r="X133" s="202">
        <f t="shared" si="76"/>
        <v>0</v>
      </c>
      <c r="Z133" s="253">
        <f t="shared" si="73"/>
        <v>0</v>
      </c>
    </row>
    <row r="134" spans="1:26" s="33" customFormat="1" ht="18" customHeight="1" hidden="1" thickBot="1">
      <c r="A134" s="364" t="s">
        <v>507</v>
      </c>
      <c r="B134" s="364"/>
      <c r="C134" s="362" t="s">
        <v>0</v>
      </c>
      <c r="D134" s="362"/>
      <c r="E134" s="362"/>
      <c r="F134" s="362"/>
      <c r="G134" s="362"/>
      <c r="H134" s="52">
        <f>H137</f>
        <v>371008</v>
      </c>
      <c r="I134" s="420">
        <f>I137</f>
        <v>238979</v>
      </c>
      <c r="J134" s="220" t="s">
        <v>486</v>
      </c>
      <c r="K134" s="133">
        <f>K137</f>
        <v>132029</v>
      </c>
      <c r="L134" s="134">
        <f aca="true" t="shared" si="77" ref="L134:W134">L137</f>
        <v>99022</v>
      </c>
      <c r="M134" s="134">
        <f t="shared" si="77"/>
        <v>99022</v>
      </c>
      <c r="N134" s="134">
        <f t="shared" si="77"/>
        <v>0</v>
      </c>
      <c r="O134" s="134">
        <f t="shared" si="77"/>
        <v>33007</v>
      </c>
      <c r="P134" s="134">
        <f t="shared" si="77"/>
        <v>13203</v>
      </c>
      <c r="Q134" s="134">
        <f t="shared" si="77"/>
        <v>0</v>
      </c>
      <c r="R134" s="134">
        <f t="shared" si="77"/>
        <v>19804</v>
      </c>
      <c r="S134" s="134">
        <f t="shared" si="77"/>
        <v>0</v>
      </c>
      <c r="T134" s="134">
        <f t="shared" si="77"/>
        <v>33007</v>
      </c>
      <c r="U134" s="134">
        <f t="shared" si="77"/>
        <v>0</v>
      </c>
      <c r="V134" s="188">
        <f t="shared" si="77"/>
        <v>99022</v>
      </c>
      <c r="W134" s="133">
        <f t="shared" si="77"/>
        <v>0</v>
      </c>
      <c r="X134" s="136">
        <f>X137</f>
        <v>0</v>
      </c>
      <c r="Z134" s="253">
        <f t="shared" si="73"/>
        <v>0</v>
      </c>
    </row>
    <row r="135" spans="1:26" s="33" customFormat="1" ht="18" customHeight="1" hidden="1" thickBot="1">
      <c r="A135" s="364"/>
      <c r="B135" s="364"/>
      <c r="C135" s="362"/>
      <c r="D135" s="362"/>
      <c r="E135" s="362"/>
      <c r="F135" s="362"/>
      <c r="G135" s="362"/>
      <c r="H135" s="406">
        <f>H138</f>
        <v>179234</v>
      </c>
      <c r="I135" s="420"/>
      <c r="J135" s="244" t="s">
        <v>487</v>
      </c>
      <c r="K135" s="137">
        <f>K138</f>
        <v>0</v>
      </c>
      <c r="L135" s="138">
        <f aca="true" t="shared" si="78" ref="L135:X135">L138</f>
        <v>0</v>
      </c>
      <c r="M135" s="138">
        <f t="shared" si="78"/>
        <v>0</v>
      </c>
      <c r="N135" s="138">
        <f t="shared" si="78"/>
        <v>0</v>
      </c>
      <c r="O135" s="138">
        <f t="shared" si="78"/>
        <v>0</v>
      </c>
      <c r="P135" s="138">
        <f t="shared" si="78"/>
        <v>0</v>
      </c>
      <c r="Q135" s="138">
        <f t="shared" si="78"/>
        <v>0</v>
      </c>
      <c r="R135" s="138">
        <f t="shared" si="78"/>
        <v>0</v>
      </c>
      <c r="S135" s="138">
        <f t="shared" si="78"/>
        <v>0</v>
      </c>
      <c r="T135" s="138">
        <f t="shared" si="78"/>
        <v>0</v>
      </c>
      <c r="U135" s="138">
        <f t="shared" si="78"/>
        <v>0</v>
      </c>
      <c r="V135" s="189">
        <f t="shared" si="78"/>
        <v>0</v>
      </c>
      <c r="W135" s="137">
        <f t="shared" si="78"/>
        <v>0</v>
      </c>
      <c r="X135" s="140">
        <f t="shared" si="78"/>
        <v>0</v>
      </c>
      <c r="Z135" s="253">
        <f t="shared" si="73"/>
        <v>0</v>
      </c>
    </row>
    <row r="136" spans="1:26" s="33" customFormat="1" ht="18" customHeight="1" hidden="1" thickBot="1">
      <c r="A136" s="364"/>
      <c r="B136" s="364"/>
      <c r="C136" s="362"/>
      <c r="D136" s="362"/>
      <c r="E136" s="362"/>
      <c r="F136" s="362"/>
      <c r="G136" s="362"/>
      <c r="H136" s="407"/>
      <c r="I136" s="420"/>
      <c r="J136" s="228" t="s">
        <v>488</v>
      </c>
      <c r="K136" s="155">
        <f aca="true" t="shared" si="79" ref="K136:X136">K134+K135</f>
        <v>132029</v>
      </c>
      <c r="L136" s="156">
        <f t="shared" si="79"/>
        <v>99022</v>
      </c>
      <c r="M136" s="156">
        <f t="shared" si="79"/>
        <v>99022</v>
      </c>
      <c r="N136" s="156">
        <f t="shared" si="79"/>
        <v>0</v>
      </c>
      <c r="O136" s="156">
        <f t="shared" si="79"/>
        <v>33007</v>
      </c>
      <c r="P136" s="156">
        <f t="shared" si="79"/>
        <v>13203</v>
      </c>
      <c r="Q136" s="156">
        <f t="shared" si="79"/>
        <v>0</v>
      </c>
      <c r="R136" s="156">
        <f t="shared" si="79"/>
        <v>19804</v>
      </c>
      <c r="S136" s="156">
        <f t="shared" si="79"/>
        <v>0</v>
      </c>
      <c r="T136" s="156">
        <f t="shared" si="79"/>
        <v>33007</v>
      </c>
      <c r="U136" s="156">
        <f t="shared" si="79"/>
        <v>0</v>
      </c>
      <c r="V136" s="190">
        <f t="shared" si="79"/>
        <v>99022</v>
      </c>
      <c r="W136" s="155">
        <f t="shared" si="79"/>
        <v>0</v>
      </c>
      <c r="X136" s="157">
        <f t="shared" si="79"/>
        <v>0</v>
      </c>
      <c r="Z136" s="253">
        <f t="shared" si="73"/>
        <v>0</v>
      </c>
    </row>
    <row r="137" spans="1:26" ht="18" customHeight="1" hidden="1" thickBot="1">
      <c r="A137" s="374" t="s">
        <v>4</v>
      </c>
      <c r="B137" s="353"/>
      <c r="C137" s="356" t="s">
        <v>266</v>
      </c>
      <c r="D137" s="356" t="s">
        <v>1</v>
      </c>
      <c r="E137" s="275" t="s">
        <v>0</v>
      </c>
      <c r="F137" s="275" t="s">
        <v>319</v>
      </c>
      <c r="G137" s="278" t="s">
        <v>497</v>
      </c>
      <c r="H137" s="55">
        <f>I137+K139+W139</f>
        <v>371008</v>
      </c>
      <c r="I137" s="425">
        <v>238979</v>
      </c>
      <c r="J137" s="254" t="s">
        <v>486</v>
      </c>
      <c r="K137" s="170">
        <f>L137+O137</f>
        <v>132029</v>
      </c>
      <c r="L137" s="125">
        <f>M137+N137</f>
        <v>99022</v>
      </c>
      <c r="M137" s="78">
        <v>99022</v>
      </c>
      <c r="N137" s="78">
        <v>0</v>
      </c>
      <c r="O137" s="255">
        <f>P137+R137+S137</f>
        <v>33007</v>
      </c>
      <c r="P137" s="78">
        <v>13203</v>
      </c>
      <c r="Q137" s="78">
        <v>0</v>
      </c>
      <c r="R137" s="78">
        <v>19804</v>
      </c>
      <c r="S137" s="78">
        <v>0</v>
      </c>
      <c r="T137" s="78">
        <v>33007</v>
      </c>
      <c r="U137" s="78">
        <v>0</v>
      </c>
      <c r="V137" s="272">
        <v>99022</v>
      </c>
      <c r="W137" s="256">
        <v>0</v>
      </c>
      <c r="X137" s="88">
        <v>0</v>
      </c>
      <c r="Z137" s="253">
        <f t="shared" si="73"/>
        <v>0</v>
      </c>
    </row>
    <row r="138" spans="1:26" ht="18" customHeight="1" hidden="1" thickBot="1">
      <c r="A138" s="375"/>
      <c r="B138" s="354"/>
      <c r="C138" s="357"/>
      <c r="D138" s="357"/>
      <c r="E138" s="276"/>
      <c r="F138" s="276"/>
      <c r="G138" s="279"/>
      <c r="H138" s="403">
        <v>179234</v>
      </c>
      <c r="I138" s="426"/>
      <c r="J138" s="257" t="s">
        <v>487</v>
      </c>
      <c r="K138" s="170">
        <f>L138+O138</f>
        <v>0</v>
      </c>
      <c r="L138" s="125">
        <f>M138+N138</f>
        <v>0</v>
      </c>
      <c r="M138" s="78">
        <v>0</v>
      </c>
      <c r="N138" s="78">
        <v>0</v>
      </c>
      <c r="O138" s="255">
        <f>P138+R138+S138</f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272">
        <v>0</v>
      </c>
      <c r="W138" s="256">
        <v>0</v>
      </c>
      <c r="X138" s="88">
        <v>0</v>
      </c>
      <c r="Z138" s="253">
        <f t="shared" si="73"/>
        <v>0</v>
      </c>
    </row>
    <row r="139" spans="1:26" ht="18" customHeight="1" hidden="1" thickBot="1">
      <c r="A139" s="376"/>
      <c r="B139" s="355"/>
      <c r="C139" s="358"/>
      <c r="D139" s="358"/>
      <c r="E139" s="277"/>
      <c r="F139" s="277"/>
      <c r="G139" s="352"/>
      <c r="H139" s="405"/>
      <c r="I139" s="427"/>
      <c r="J139" s="258" t="s">
        <v>488</v>
      </c>
      <c r="K139" s="170">
        <f aca="true" t="shared" si="80" ref="K139:X139">K137+K138</f>
        <v>132029</v>
      </c>
      <c r="L139" s="170">
        <f t="shared" si="80"/>
        <v>99022</v>
      </c>
      <c r="M139" s="170">
        <f t="shared" si="80"/>
        <v>99022</v>
      </c>
      <c r="N139" s="170">
        <f t="shared" si="80"/>
        <v>0</v>
      </c>
      <c r="O139" s="170">
        <f t="shared" si="80"/>
        <v>33007</v>
      </c>
      <c r="P139" s="170">
        <f t="shared" si="80"/>
        <v>13203</v>
      </c>
      <c r="Q139" s="170">
        <f t="shared" si="80"/>
        <v>0</v>
      </c>
      <c r="R139" s="170">
        <f t="shared" si="80"/>
        <v>19804</v>
      </c>
      <c r="S139" s="170">
        <f t="shared" si="80"/>
        <v>0</v>
      </c>
      <c r="T139" s="170">
        <f t="shared" si="80"/>
        <v>33007</v>
      </c>
      <c r="U139" s="170">
        <f t="shared" si="80"/>
        <v>0</v>
      </c>
      <c r="V139" s="197">
        <f t="shared" si="80"/>
        <v>99022</v>
      </c>
      <c r="W139" s="259">
        <f t="shared" si="80"/>
        <v>0</v>
      </c>
      <c r="X139" s="202">
        <f t="shared" si="80"/>
        <v>0</v>
      </c>
      <c r="Z139" s="253">
        <f t="shared" si="73"/>
        <v>0</v>
      </c>
    </row>
    <row r="140" spans="1:26" s="33" customFormat="1" ht="18" customHeight="1" hidden="1" thickBot="1">
      <c r="A140" s="364" t="s">
        <v>494</v>
      </c>
      <c r="B140" s="364"/>
      <c r="C140" s="362" t="s">
        <v>495</v>
      </c>
      <c r="D140" s="362"/>
      <c r="E140" s="362"/>
      <c r="F140" s="362"/>
      <c r="G140" s="362"/>
      <c r="H140" s="52">
        <f>H143</f>
        <v>993356</v>
      </c>
      <c r="I140" s="420">
        <f>I143</f>
        <v>157626</v>
      </c>
      <c r="J140" s="220" t="s">
        <v>486</v>
      </c>
      <c r="K140" s="133">
        <f>K143</f>
        <v>835730</v>
      </c>
      <c r="L140" s="134">
        <f aca="true" t="shared" si="81" ref="L140:W140">L143</f>
        <v>626630</v>
      </c>
      <c r="M140" s="134">
        <f t="shared" si="81"/>
        <v>604136</v>
      </c>
      <c r="N140" s="134">
        <f t="shared" si="81"/>
        <v>22494</v>
      </c>
      <c r="O140" s="134">
        <f t="shared" si="81"/>
        <v>209100</v>
      </c>
      <c r="P140" s="134">
        <f t="shared" si="81"/>
        <v>209100</v>
      </c>
      <c r="Q140" s="134">
        <f t="shared" si="81"/>
        <v>0</v>
      </c>
      <c r="R140" s="134">
        <f t="shared" si="81"/>
        <v>0</v>
      </c>
      <c r="S140" s="134">
        <f t="shared" si="81"/>
        <v>0</v>
      </c>
      <c r="T140" s="134">
        <f t="shared" si="81"/>
        <v>201594</v>
      </c>
      <c r="U140" s="134">
        <f t="shared" si="81"/>
        <v>7506</v>
      </c>
      <c r="V140" s="188">
        <f t="shared" si="81"/>
        <v>626630</v>
      </c>
      <c r="W140" s="133">
        <f t="shared" si="81"/>
        <v>0</v>
      </c>
      <c r="X140" s="136">
        <f>X143</f>
        <v>0</v>
      </c>
      <c r="Z140" s="253">
        <f aca="true" t="shared" si="82" ref="Z140:Z145">U140+T140-O140</f>
        <v>0</v>
      </c>
    </row>
    <row r="141" spans="1:26" s="33" customFormat="1" ht="18" customHeight="1" hidden="1" thickBot="1">
      <c r="A141" s="364"/>
      <c r="B141" s="364"/>
      <c r="C141" s="362"/>
      <c r="D141" s="362"/>
      <c r="E141" s="362"/>
      <c r="F141" s="362"/>
      <c r="G141" s="362"/>
      <c r="H141" s="406">
        <f>H144</f>
        <v>744840</v>
      </c>
      <c r="I141" s="420"/>
      <c r="J141" s="244" t="s">
        <v>487</v>
      </c>
      <c r="K141" s="137">
        <f>K144</f>
        <v>0</v>
      </c>
      <c r="L141" s="138">
        <f aca="true" t="shared" si="83" ref="L141:X141">L144</f>
        <v>0</v>
      </c>
      <c r="M141" s="138">
        <f t="shared" si="83"/>
        <v>0</v>
      </c>
      <c r="N141" s="138">
        <f t="shared" si="83"/>
        <v>0</v>
      </c>
      <c r="O141" s="138">
        <f t="shared" si="83"/>
        <v>0</v>
      </c>
      <c r="P141" s="138">
        <f t="shared" si="83"/>
        <v>0</v>
      </c>
      <c r="Q141" s="138">
        <f t="shared" si="83"/>
        <v>0</v>
      </c>
      <c r="R141" s="138">
        <f t="shared" si="83"/>
        <v>0</v>
      </c>
      <c r="S141" s="138">
        <f t="shared" si="83"/>
        <v>0</v>
      </c>
      <c r="T141" s="138">
        <f t="shared" si="83"/>
        <v>0</v>
      </c>
      <c r="U141" s="138">
        <f t="shared" si="83"/>
        <v>0</v>
      </c>
      <c r="V141" s="189">
        <f t="shared" si="83"/>
        <v>0</v>
      </c>
      <c r="W141" s="137">
        <f t="shared" si="83"/>
        <v>0</v>
      </c>
      <c r="X141" s="140">
        <f t="shared" si="83"/>
        <v>0</v>
      </c>
      <c r="Z141" s="253">
        <f t="shared" si="82"/>
        <v>0</v>
      </c>
    </row>
    <row r="142" spans="1:26" s="33" customFormat="1" ht="18" customHeight="1" hidden="1" thickBot="1">
      <c r="A142" s="364"/>
      <c r="B142" s="364"/>
      <c r="C142" s="362"/>
      <c r="D142" s="362"/>
      <c r="E142" s="362"/>
      <c r="F142" s="362"/>
      <c r="G142" s="362"/>
      <c r="H142" s="407"/>
      <c r="I142" s="420"/>
      <c r="J142" s="228" t="s">
        <v>488</v>
      </c>
      <c r="K142" s="155">
        <f aca="true" t="shared" si="84" ref="K142:W142">K140+K141</f>
        <v>835730</v>
      </c>
      <c r="L142" s="156">
        <f t="shared" si="84"/>
        <v>626630</v>
      </c>
      <c r="M142" s="156">
        <f t="shared" si="84"/>
        <v>604136</v>
      </c>
      <c r="N142" s="156">
        <f t="shared" si="84"/>
        <v>22494</v>
      </c>
      <c r="O142" s="156">
        <f t="shared" si="84"/>
        <v>209100</v>
      </c>
      <c r="P142" s="156">
        <f t="shared" si="84"/>
        <v>209100</v>
      </c>
      <c r="Q142" s="156">
        <f t="shared" si="84"/>
        <v>0</v>
      </c>
      <c r="R142" s="156">
        <f t="shared" si="84"/>
        <v>0</v>
      </c>
      <c r="S142" s="156">
        <f t="shared" si="84"/>
        <v>0</v>
      </c>
      <c r="T142" s="156">
        <f t="shared" si="84"/>
        <v>201594</v>
      </c>
      <c r="U142" s="156">
        <f t="shared" si="84"/>
        <v>7506</v>
      </c>
      <c r="V142" s="190">
        <f t="shared" si="84"/>
        <v>626630</v>
      </c>
      <c r="W142" s="155">
        <f t="shared" si="84"/>
        <v>0</v>
      </c>
      <c r="X142" s="157">
        <f>X140+X141</f>
        <v>0</v>
      </c>
      <c r="Z142" s="253">
        <f t="shared" si="82"/>
        <v>0</v>
      </c>
    </row>
    <row r="143" spans="1:26" ht="18" customHeight="1" hidden="1" thickBot="1">
      <c r="A143" s="374" t="s">
        <v>5</v>
      </c>
      <c r="B143" s="353"/>
      <c r="C143" s="356" t="s">
        <v>267</v>
      </c>
      <c r="D143" s="356" t="s">
        <v>496</v>
      </c>
      <c r="E143" s="275" t="s">
        <v>11</v>
      </c>
      <c r="F143" s="275" t="s">
        <v>319</v>
      </c>
      <c r="G143" s="278" t="s">
        <v>497</v>
      </c>
      <c r="H143" s="55">
        <f>I143+K145+W145</f>
        <v>993356</v>
      </c>
      <c r="I143" s="425">
        <v>157626</v>
      </c>
      <c r="J143" s="254" t="s">
        <v>486</v>
      </c>
      <c r="K143" s="170">
        <f>L143+O143</f>
        <v>835730</v>
      </c>
      <c r="L143" s="125">
        <f>M143+N143</f>
        <v>626630</v>
      </c>
      <c r="M143" s="78">
        <v>604136</v>
      </c>
      <c r="N143" s="78">
        <v>22494</v>
      </c>
      <c r="O143" s="255">
        <f>P143+R143+S143</f>
        <v>209100</v>
      </c>
      <c r="P143" s="78">
        <v>209100</v>
      </c>
      <c r="Q143" s="78">
        <v>0</v>
      </c>
      <c r="R143" s="78">
        <v>0</v>
      </c>
      <c r="S143" s="78">
        <v>0</v>
      </c>
      <c r="T143" s="78">
        <v>201594</v>
      </c>
      <c r="U143" s="78">
        <v>7506</v>
      </c>
      <c r="V143" s="272">
        <v>626630</v>
      </c>
      <c r="W143" s="256">
        <v>0</v>
      </c>
      <c r="X143" s="88">
        <v>0</v>
      </c>
      <c r="Z143" s="253">
        <f t="shared" si="82"/>
        <v>0</v>
      </c>
    </row>
    <row r="144" spans="1:26" ht="18" customHeight="1" hidden="1" thickBot="1">
      <c r="A144" s="375"/>
      <c r="B144" s="354"/>
      <c r="C144" s="357"/>
      <c r="D144" s="357"/>
      <c r="E144" s="276"/>
      <c r="F144" s="276"/>
      <c r="G144" s="279"/>
      <c r="H144" s="403">
        <v>744840</v>
      </c>
      <c r="I144" s="426"/>
      <c r="J144" s="257" t="s">
        <v>487</v>
      </c>
      <c r="K144" s="170">
        <f>L144+O144</f>
        <v>0</v>
      </c>
      <c r="L144" s="125">
        <f>M144+N144</f>
        <v>0</v>
      </c>
      <c r="M144" s="78">
        <v>0</v>
      </c>
      <c r="N144" s="78">
        <v>0</v>
      </c>
      <c r="O144" s="255">
        <f>P144+R144+S144</f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272">
        <v>0</v>
      </c>
      <c r="W144" s="256">
        <v>0</v>
      </c>
      <c r="X144" s="88">
        <v>0</v>
      </c>
      <c r="Z144" s="253">
        <f t="shared" si="82"/>
        <v>0</v>
      </c>
    </row>
    <row r="145" spans="1:26" ht="18" customHeight="1" hidden="1" thickBot="1">
      <c r="A145" s="376"/>
      <c r="B145" s="355"/>
      <c r="C145" s="358"/>
      <c r="D145" s="358"/>
      <c r="E145" s="277"/>
      <c r="F145" s="277"/>
      <c r="G145" s="352"/>
      <c r="H145" s="405"/>
      <c r="I145" s="427"/>
      <c r="J145" s="258" t="s">
        <v>488</v>
      </c>
      <c r="K145" s="170">
        <f>K143+K144</f>
        <v>835730</v>
      </c>
      <c r="L145" s="170">
        <f aca="true" t="shared" si="85" ref="L145:X145">L143+L144</f>
        <v>626630</v>
      </c>
      <c r="M145" s="170">
        <f t="shared" si="85"/>
        <v>604136</v>
      </c>
      <c r="N145" s="170">
        <f t="shared" si="85"/>
        <v>22494</v>
      </c>
      <c r="O145" s="170">
        <f t="shared" si="85"/>
        <v>209100</v>
      </c>
      <c r="P145" s="170">
        <f t="shared" si="85"/>
        <v>209100</v>
      </c>
      <c r="Q145" s="170">
        <f t="shared" si="85"/>
        <v>0</v>
      </c>
      <c r="R145" s="170">
        <f t="shared" si="85"/>
        <v>0</v>
      </c>
      <c r="S145" s="170">
        <f t="shared" si="85"/>
        <v>0</v>
      </c>
      <c r="T145" s="170">
        <f t="shared" si="85"/>
        <v>201594</v>
      </c>
      <c r="U145" s="170">
        <f t="shared" si="85"/>
        <v>7506</v>
      </c>
      <c r="V145" s="197">
        <f t="shared" si="85"/>
        <v>626630</v>
      </c>
      <c r="W145" s="259">
        <f t="shared" si="85"/>
        <v>0</v>
      </c>
      <c r="X145" s="202">
        <f t="shared" si="85"/>
        <v>0</v>
      </c>
      <c r="Z145" s="253">
        <f t="shared" si="82"/>
        <v>0</v>
      </c>
    </row>
    <row r="146" spans="1:26" s="33" customFormat="1" ht="18" customHeight="1" thickBot="1">
      <c r="A146" s="507" t="s">
        <v>426</v>
      </c>
      <c r="B146" s="508"/>
      <c r="C146" s="508"/>
      <c r="D146" s="508"/>
      <c r="E146" s="508"/>
      <c r="F146" s="508"/>
      <c r="G146" s="508"/>
      <c r="H146" s="44">
        <f>H14+H68+H110+H125</f>
        <v>332394637</v>
      </c>
      <c r="I146" s="418">
        <f>I14+I68+I110+I125</f>
        <v>172894425</v>
      </c>
      <c r="J146" s="239" t="s">
        <v>486</v>
      </c>
      <c r="K146" s="171">
        <f>K14+K68+K110+K125</f>
        <v>139758614</v>
      </c>
      <c r="L146" s="172">
        <f aca="true" t="shared" si="86" ref="L146:V146">L14+L68+L110+L125</f>
        <v>94975406</v>
      </c>
      <c r="M146" s="172">
        <f t="shared" si="86"/>
        <v>22992382</v>
      </c>
      <c r="N146" s="172">
        <f t="shared" si="86"/>
        <v>71983024</v>
      </c>
      <c r="O146" s="172">
        <f t="shared" si="86"/>
        <v>44783208</v>
      </c>
      <c r="P146" s="172">
        <f t="shared" si="86"/>
        <v>31791723</v>
      </c>
      <c r="Q146" s="172">
        <f t="shared" si="86"/>
        <v>6984719</v>
      </c>
      <c r="R146" s="172">
        <f t="shared" si="86"/>
        <v>11433366</v>
      </c>
      <c r="S146" s="172">
        <f t="shared" si="86"/>
        <v>1558119</v>
      </c>
      <c r="T146" s="172">
        <f t="shared" si="86"/>
        <v>8379193</v>
      </c>
      <c r="U146" s="172">
        <f t="shared" si="86"/>
        <v>36404015</v>
      </c>
      <c r="V146" s="173">
        <f t="shared" si="86"/>
        <v>70480526</v>
      </c>
      <c r="W146" s="171">
        <f>W14+W68+W110+W125</f>
        <v>19650891</v>
      </c>
      <c r="X146" s="173">
        <f>X14+X68+X110+X125</f>
        <v>1919705</v>
      </c>
      <c r="Z146" s="253">
        <f t="shared" si="53"/>
        <v>0</v>
      </c>
    </row>
    <row r="147" spans="1:26" s="33" customFormat="1" ht="18" customHeight="1" thickBot="1">
      <c r="A147" s="509"/>
      <c r="B147" s="510"/>
      <c r="C147" s="510"/>
      <c r="D147" s="510"/>
      <c r="E147" s="510"/>
      <c r="F147" s="510"/>
      <c r="G147" s="510"/>
      <c r="H147" s="410">
        <f>H15+H69+H111+H126</f>
        <v>232828747</v>
      </c>
      <c r="I147" s="418"/>
      <c r="J147" s="251" t="s">
        <v>487</v>
      </c>
      <c r="K147" s="174">
        <f>K15+K69+K111+K126</f>
        <v>90707</v>
      </c>
      <c r="L147" s="175">
        <f aca="true" t="shared" si="87" ref="L147:V147">L15+L69+L111+L126</f>
        <v>0</v>
      </c>
      <c r="M147" s="175">
        <f t="shared" si="87"/>
        <v>0</v>
      </c>
      <c r="N147" s="175">
        <f t="shared" si="87"/>
        <v>0</v>
      </c>
      <c r="O147" s="175">
        <f t="shared" si="87"/>
        <v>90707</v>
      </c>
      <c r="P147" s="175">
        <f t="shared" si="87"/>
        <v>0</v>
      </c>
      <c r="Q147" s="175">
        <f t="shared" si="87"/>
        <v>0</v>
      </c>
      <c r="R147" s="175">
        <f t="shared" si="87"/>
        <v>90707</v>
      </c>
      <c r="S147" s="175">
        <f t="shared" si="87"/>
        <v>0</v>
      </c>
      <c r="T147" s="175">
        <f t="shared" si="87"/>
        <v>0</v>
      </c>
      <c r="U147" s="175">
        <f t="shared" si="87"/>
        <v>90707</v>
      </c>
      <c r="V147" s="176">
        <f t="shared" si="87"/>
        <v>0</v>
      </c>
      <c r="W147" s="174">
        <f>W15+W69+W111+W126</f>
        <v>0</v>
      </c>
      <c r="X147" s="176">
        <f>X15+X69+X111+X126</f>
        <v>0</v>
      </c>
      <c r="Z147" s="253">
        <f t="shared" si="53"/>
        <v>0</v>
      </c>
    </row>
    <row r="148" spans="1:26" s="33" customFormat="1" ht="18" customHeight="1" thickBot="1">
      <c r="A148" s="511"/>
      <c r="B148" s="512"/>
      <c r="C148" s="512"/>
      <c r="D148" s="512"/>
      <c r="E148" s="512"/>
      <c r="F148" s="512"/>
      <c r="G148" s="512"/>
      <c r="H148" s="411"/>
      <c r="I148" s="419"/>
      <c r="J148" s="240" t="s">
        <v>488</v>
      </c>
      <c r="K148" s="177">
        <f>K146+K147</f>
        <v>139849321</v>
      </c>
      <c r="L148" s="178">
        <f aca="true" t="shared" si="88" ref="L148:X148">L146+L147</f>
        <v>94975406</v>
      </c>
      <c r="M148" s="178">
        <f t="shared" si="88"/>
        <v>22992382</v>
      </c>
      <c r="N148" s="178">
        <f t="shared" si="88"/>
        <v>71983024</v>
      </c>
      <c r="O148" s="178">
        <f t="shared" si="88"/>
        <v>44873915</v>
      </c>
      <c r="P148" s="178">
        <f t="shared" si="88"/>
        <v>31791723</v>
      </c>
      <c r="Q148" s="178">
        <f t="shared" si="88"/>
        <v>6984719</v>
      </c>
      <c r="R148" s="178">
        <f t="shared" si="88"/>
        <v>11524073</v>
      </c>
      <c r="S148" s="178">
        <f t="shared" si="88"/>
        <v>1558119</v>
      </c>
      <c r="T148" s="178">
        <f t="shared" si="88"/>
        <v>8379193</v>
      </c>
      <c r="U148" s="178">
        <f t="shared" si="88"/>
        <v>36494722</v>
      </c>
      <c r="V148" s="179">
        <f t="shared" si="88"/>
        <v>70480526</v>
      </c>
      <c r="W148" s="177">
        <f t="shared" si="88"/>
        <v>19650891</v>
      </c>
      <c r="X148" s="179">
        <f t="shared" si="88"/>
        <v>1919705</v>
      </c>
      <c r="Z148" s="253">
        <f t="shared" si="53"/>
        <v>0</v>
      </c>
    </row>
    <row r="149" spans="1:26" s="33" customFormat="1" ht="18" customHeight="1" thickBot="1">
      <c r="A149" s="71"/>
      <c r="B149" s="72"/>
      <c r="C149" s="72"/>
      <c r="D149" s="72"/>
      <c r="E149" s="72"/>
      <c r="F149" s="72"/>
      <c r="G149" s="72"/>
      <c r="H149" s="267"/>
      <c r="I149" s="73"/>
      <c r="J149" s="73"/>
      <c r="K149" s="261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261"/>
      <c r="X149" s="70"/>
      <c r="Z149" s="253">
        <f t="shared" si="53"/>
        <v>0</v>
      </c>
    </row>
    <row r="150" spans="1:26" ht="18" customHeight="1">
      <c r="A150" s="365" t="s">
        <v>479</v>
      </c>
      <c r="B150" s="366"/>
      <c r="C150" s="366"/>
      <c r="D150" s="366"/>
      <c r="E150" s="366"/>
      <c r="F150" s="366"/>
      <c r="G150" s="367"/>
      <c r="H150" s="412"/>
      <c r="I150" s="415">
        <f>I20+I26+I29+I41+I74+I80+I83+I89+I95+I101+I107+I122+I143+I137+I131</f>
        <v>125927902</v>
      </c>
      <c r="J150" s="241" t="s">
        <v>486</v>
      </c>
      <c r="K150" s="203">
        <f>L150+O150</f>
        <v>83788038</v>
      </c>
      <c r="L150" s="204">
        <f>M150+N150</f>
        <v>41572562</v>
      </c>
      <c r="M150" s="204">
        <f>M20+M26+M29+M41+M74+M80+M83+M89+M95+M101+M107+M122+M143+M131+M137</f>
        <v>22992382</v>
      </c>
      <c r="N150" s="204">
        <f>N20+N26+N29+N41+N74+N80+N83+N89+N95+N101+N107+N122+N143+N137+N131</f>
        <v>18580180</v>
      </c>
      <c r="O150" s="204">
        <f>P150+R150+S150</f>
        <v>42215476</v>
      </c>
      <c r="P150" s="204">
        <f>P20+P26+P29+P35+P38+P41+P44+P47+P53+P56+P62+P65+P74+P80+P83+P89+P95+P101+P107+P116+P122+P143+P137+P131</f>
        <v>31791723</v>
      </c>
      <c r="Q150" s="204">
        <f>Q20+Q26+Q29+Q35+Q38+Q41+Q44+Q47+Q53+Q56+Q62+Q65+Q74+Q80+Q83+Q89+Q95+Q101+Q107+Q116+Q122+Q143+Q137+Q131</f>
        <v>6984719</v>
      </c>
      <c r="R150" s="204">
        <f>R20+R26+R29+R41+R56+R74+R80+R83+R89+R95+R101+R107+R122+R143+R137+R131</f>
        <v>10423753</v>
      </c>
      <c r="S150" s="204">
        <f>S20+S26+S29+S41+S74+S80+S83+S89+S95+S101+S107+S122+S143+S137+S131</f>
        <v>0</v>
      </c>
      <c r="T150" s="204">
        <f>T20+T26+T29+T41+T74+T80+T83+T89+T95+T101+T107+T122+T143+T137+T131</f>
        <v>8379193</v>
      </c>
      <c r="U150" s="204">
        <f>O150-T150</f>
        <v>33836283</v>
      </c>
      <c r="V150" s="215">
        <f>V20+V26+V29+V41+V74+V80+V83+V89+V95+V101+V107+V122+V143+V137+V131</f>
        <v>70480526</v>
      </c>
      <c r="W150" s="203">
        <f>W20+W26+W29+X35+X38+W41+X44+X47+X53+X56+X62+X65+W74+W80+W83+W89+W95+W101+W107+X116+W122+W143+W137+W131</f>
        <v>9338096</v>
      </c>
      <c r="X150" s="205">
        <f>X20+X26+X29+X35+X38+X41+X44+X47+X53+X56+X62+X65+X74+X80+X83+X89+X95+X101+X107+X116+X122+X143+X137+X131</f>
        <v>1919705</v>
      </c>
      <c r="Z150" s="253">
        <f t="shared" si="53"/>
        <v>0</v>
      </c>
    </row>
    <row r="151" spans="1:26" ht="18" customHeight="1">
      <c r="A151" s="368"/>
      <c r="B151" s="369"/>
      <c r="C151" s="369"/>
      <c r="D151" s="369"/>
      <c r="E151" s="369"/>
      <c r="F151" s="369"/>
      <c r="G151" s="370"/>
      <c r="H151" s="413"/>
      <c r="I151" s="416"/>
      <c r="J151" s="252" t="s">
        <v>487</v>
      </c>
      <c r="K151" s="206">
        <f>L151+O151</f>
        <v>90707</v>
      </c>
      <c r="L151" s="207">
        <f>M151+N151</f>
        <v>0</v>
      </c>
      <c r="M151" s="207">
        <f>M21+M27+M30+M42+M75+M81+M84+M90+M96+M102+M108+M123+M144+M132+M138</f>
        <v>0</v>
      </c>
      <c r="N151" s="207">
        <f>N21+N27+N30+N42+N75+N81+N84+N90+N96+N102+N108+N123+N144+N138+N132</f>
        <v>0</v>
      </c>
      <c r="O151" s="207">
        <f>P151+R151+S151</f>
        <v>90707</v>
      </c>
      <c r="P151" s="207">
        <f>P21+P27+P30+P36+P39+P42+P45+P48+P54+P57+P63+P66+P75+P81+P84+P90+P96+P102+P108+P117+P123+P144+P138+P132</f>
        <v>0</v>
      </c>
      <c r="Q151" s="207">
        <f>Q21+Q27+Q30+Q36+Q39+Q42+Q45+Q48+Q54+Q57+Q63+Q66+Q75+Q81+Q84+Q90+Q96+Q102+Q108+Q117+Q123+Q144+Q138+Q132</f>
        <v>0</v>
      </c>
      <c r="R151" s="207">
        <f>R123+R108+R102+R96+R90+R84+R81+R75+R57+R42+R30+R27+R21+R144+R138+R132</f>
        <v>90707</v>
      </c>
      <c r="S151" s="207">
        <f>S123+S108+S102+S96+S90+S84+S81+S75+S42+S30+S27+S21+S144+S138+S132</f>
        <v>0</v>
      </c>
      <c r="T151" s="207">
        <f>T21+T27+T30+T42+T75+T81+T84+T90+T96+T102+T108+T123+T144+T138+T132</f>
        <v>0</v>
      </c>
      <c r="U151" s="207">
        <f>O151-T151</f>
        <v>90707</v>
      </c>
      <c r="V151" s="216">
        <f>V21+V27+V30+V42+V75+V81+V84+V90+V96+V102+V108+V123+V144+V138+V132</f>
        <v>0</v>
      </c>
      <c r="W151" s="206">
        <f>W21+W27+W30+X36+X39+W42+X45+X48+X54+X57+X63+X66+W75+W81+W84+W90+W96+W102+W108+X117+W123+W144+W138+W132</f>
        <v>0</v>
      </c>
      <c r="X151" s="208">
        <f>X123+X117+X108+X102+X96+X90+X84+X81+X75+X66+X63+X57+X54+X48+X45+X42+X39+X36+X30+X27+X21+X144+X138+X132</f>
        <v>0</v>
      </c>
      <c r="Z151" s="253">
        <f t="shared" si="53"/>
        <v>0</v>
      </c>
    </row>
    <row r="152" spans="1:26" ht="18" customHeight="1" thickBot="1">
      <c r="A152" s="371"/>
      <c r="B152" s="372"/>
      <c r="C152" s="372"/>
      <c r="D152" s="372"/>
      <c r="E152" s="372"/>
      <c r="F152" s="372"/>
      <c r="G152" s="373"/>
      <c r="H152" s="414"/>
      <c r="I152" s="417"/>
      <c r="J152" s="242" t="s">
        <v>488</v>
      </c>
      <c r="K152" s="209">
        <f>K150+K151</f>
        <v>83878745</v>
      </c>
      <c r="L152" s="210">
        <f aca="true" t="shared" si="89" ref="L152:X152">L150+L151</f>
        <v>41572562</v>
      </c>
      <c r="M152" s="210">
        <f t="shared" si="89"/>
        <v>22992382</v>
      </c>
      <c r="N152" s="210">
        <f t="shared" si="89"/>
        <v>18580180</v>
      </c>
      <c r="O152" s="210">
        <f t="shared" si="89"/>
        <v>42306183</v>
      </c>
      <c r="P152" s="210">
        <f t="shared" si="89"/>
        <v>31791723</v>
      </c>
      <c r="Q152" s="210">
        <f t="shared" si="89"/>
        <v>6984719</v>
      </c>
      <c r="R152" s="210">
        <f t="shared" si="89"/>
        <v>10514460</v>
      </c>
      <c r="S152" s="210">
        <f t="shared" si="89"/>
        <v>0</v>
      </c>
      <c r="T152" s="210">
        <f t="shared" si="89"/>
        <v>8379193</v>
      </c>
      <c r="U152" s="210">
        <f>U150+U151</f>
        <v>33926990</v>
      </c>
      <c r="V152" s="217">
        <f>V150+V151</f>
        <v>70480526</v>
      </c>
      <c r="W152" s="209">
        <f t="shared" si="89"/>
        <v>9338096</v>
      </c>
      <c r="X152" s="211">
        <f t="shared" si="89"/>
        <v>1919705</v>
      </c>
      <c r="Z152" s="253">
        <f t="shared" si="53"/>
        <v>0</v>
      </c>
    </row>
    <row r="153" spans="1:24" ht="18" customHeight="1">
      <c r="A153" s="36"/>
      <c r="B153" s="34"/>
      <c r="C153" s="34"/>
      <c r="D153" s="34"/>
      <c r="E153" s="34" t="s">
        <v>465</v>
      </c>
      <c r="F153" s="34"/>
      <c r="G153" s="34"/>
      <c r="H153" s="264"/>
      <c r="I153" s="262"/>
      <c r="J153" s="35"/>
      <c r="K153" s="263"/>
      <c r="L153" s="35"/>
      <c r="M153" s="35"/>
      <c r="N153" s="35"/>
      <c r="O153" s="35"/>
      <c r="P153" s="64"/>
      <c r="Q153" s="35"/>
      <c r="R153" s="64"/>
      <c r="S153" s="35"/>
      <c r="T153" s="35"/>
      <c r="U153" s="35"/>
      <c r="V153" s="35"/>
      <c r="W153" s="59"/>
      <c r="X153" s="66"/>
    </row>
    <row r="154" spans="1:24" ht="18" customHeight="1">
      <c r="A154" s="368"/>
      <c r="B154" s="369"/>
      <c r="C154" s="369"/>
      <c r="D154" s="369"/>
      <c r="E154" s="369"/>
      <c r="F154" s="369"/>
      <c r="G154" s="369"/>
      <c r="H154" s="265"/>
      <c r="I154" s="35"/>
      <c r="J154" s="35"/>
      <c r="K154" s="59"/>
      <c r="L154" s="35"/>
      <c r="M154" s="35"/>
      <c r="N154" s="409" t="s">
        <v>438</v>
      </c>
      <c r="O154" s="409"/>
      <c r="P154" s="64">
        <f>P22+P28+P31+P37+P40+P43+P46+P49+P55+P58+P67+P118+P124+U145</f>
        <v>12787888</v>
      </c>
      <c r="Q154" s="35">
        <f>Q22+Q28+Q31+Q37+Q40+Q43+Q46+Q49+Q55+Q58+Q64+Q67+Q118+Q124</f>
        <v>6984719</v>
      </c>
      <c r="R154" s="64">
        <f>R22+R28+R31+R43+R58+U124</f>
        <v>2353922</v>
      </c>
      <c r="S154" s="35"/>
      <c r="T154" s="35"/>
      <c r="U154" s="35"/>
      <c r="V154" s="35"/>
      <c r="W154" s="59"/>
      <c r="X154" s="66"/>
    </row>
    <row r="155" spans="1:24" ht="18" customHeight="1" thickBot="1">
      <c r="A155" s="368"/>
      <c r="B155" s="369"/>
      <c r="C155" s="369"/>
      <c r="D155" s="369"/>
      <c r="E155" s="369"/>
      <c r="F155" s="369"/>
      <c r="G155" s="369"/>
      <c r="H155" s="265"/>
      <c r="I155" s="35"/>
      <c r="J155" s="35"/>
      <c r="K155" s="59"/>
      <c r="L155" s="35"/>
      <c r="M155" s="35"/>
      <c r="N155" s="408" t="s">
        <v>437</v>
      </c>
      <c r="O155" s="408"/>
      <c r="P155" s="65">
        <f>P64</f>
        <v>18785180</v>
      </c>
      <c r="Q155" s="61">
        <f>Q64</f>
        <v>0</v>
      </c>
      <c r="R155" s="273">
        <v>0</v>
      </c>
      <c r="S155" s="35"/>
      <c r="T155" s="35"/>
      <c r="U155" s="35"/>
      <c r="V155" s="35"/>
      <c r="W155" s="59"/>
      <c r="X155" s="66"/>
    </row>
    <row r="156" spans="1:24" ht="18" customHeight="1">
      <c r="A156" s="36"/>
      <c r="B156" s="34"/>
      <c r="C156" s="34"/>
      <c r="D156" s="34"/>
      <c r="E156" s="34"/>
      <c r="F156" s="34"/>
      <c r="G156" s="34"/>
      <c r="H156" s="265"/>
      <c r="I156" s="35"/>
      <c r="J156" s="35"/>
      <c r="K156" s="59"/>
      <c r="L156" s="35"/>
      <c r="M156" s="35"/>
      <c r="N156" s="409" t="s">
        <v>481</v>
      </c>
      <c r="O156" s="409"/>
      <c r="P156" s="64">
        <f>P154+P155</f>
        <v>31573068</v>
      </c>
      <c r="Q156" s="35">
        <f>Q154+Q155</f>
        <v>6984719</v>
      </c>
      <c r="R156" s="64">
        <f>R154+R155</f>
        <v>2353922</v>
      </c>
      <c r="S156" s="35"/>
      <c r="T156" s="35"/>
      <c r="U156" s="35"/>
      <c r="V156" s="35"/>
      <c r="W156" s="59"/>
      <c r="X156" s="66"/>
    </row>
    <row r="157" spans="1:24" ht="18" customHeight="1" thickBot="1">
      <c r="A157" s="368"/>
      <c r="B157" s="369"/>
      <c r="C157" s="369"/>
      <c r="D157" s="369"/>
      <c r="E157" s="369"/>
      <c r="F157" s="369"/>
      <c r="G157" s="369"/>
      <c r="H157" s="266"/>
      <c r="I157" s="61"/>
      <c r="J157" s="61"/>
      <c r="K157" s="60"/>
      <c r="L157" s="35"/>
      <c r="M157" s="35"/>
      <c r="N157" s="409" t="s">
        <v>480</v>
      </c>
      <c r="O157" s="409"/>
      <c r="P157" s="65">
        <f>T145+P139+P133</f>
        <v>218655</v>
      </c>
      <c r="Q157" s="274">
        <f>Q145</f>
        <v>0</v>
      </c>
      <c r="R157" s="65">
        <f>R76+R82+R85+R91+R97+R103+R109+T124+R145+R139</f>
        <v>8160538</v>
      </c>
      <c r="S157" s="35"/>
      <c r="T157" s="35"/>
      <c r="U157" s="35"/>
      <c r="V157" s="35"/>
      <c r="W157" s="60"/>
      <c r="X157" s="67"/>
    </row>
    <row r="158" spans="1:24" ht="18" customHeight="1">
      <c r="A158" s="365" t="s">
        <v>349</v>
      </c>
      <c r="B158" s="366"/>
      <c r="C158" s="366"/>
      <c r="D158" s="366"/>
      <c r="E158" s="366"/>
      <c r="F158" s="366"/>
      <c r="G158" s="366"/>
      <c r="H158" s="412"/>
      <c r="I158" s="422">
        <f>I35+I38+I44+I47+I53+I56+I62+I65+I116</f>
        <v>46966523</v>
      </c>
      <c r="J158" s="239" t="s">
        <v>486</v>
      </c>
      <c r="K158" s="171">
        <f>L158+O158</f>
        <v>55970576</v>
      </c>
      <c r="L158" s="172">
        <f>M158+N158</f>
        <v>53402844</v>
      </c>
      <c r="M158" s="172">
        <f>M35+M38+M44+M47+M53+M56+M62+M65+M116</f>
        <v>0</v>
      </c>
      <c r="N158" s="172">
        <f>N35+N38+N44+N47+N53+N56+N62+N65+N116</f>
        <v>53402844</v>
      </c>
      <c r="O158" s="172">
        <f>R158+S158</f>
        <v>2567732</v>
      </c>
      <c r="P158" s="172" t="s">
        <v>418</v>
      </c>
      <c r="Q158" s="172" t="s">
        <v>418</v>
      </c>
      <c r="R158" s="172">
        <f>R35+R38+R44+R47+R53+R62+R65+R116</f>
        <v>1009613</v>
      </c>
      <c r="S158" s="172">
        <f>S35+S38+S44+S47+S53+S56+S62+S65+S116</f>
        <v>1558119</v>
      </c>
      <c r="T158" s="172">
        <f>T35+T38+T44+T47+T53+T56+T62+T65+T116</f>
        <v>0</v>
      </c>
      <c r="U158" s="172">
        <f>O158-T158</f>
        <v>2567732</v>
      </c>
      <c r="V158" s="198" t="s">
        <v>418</v>
      </c>
      <c r="W158" s="171">
        <f>W35+W38+W44+W47+W53+W56+W62+W65+W116-X35-X38-X44-X47-X53-X56-X62-X65-X116</f>
        <v>10312795</v>
      </c>
      <c r="X158" s="173" t="s">
        <v>418</v>
      </c>
    </row>
    <row r="159" spans="1:24" ht="18" customHeight="1">
      <c r="A159" s="368"/>
      <c r="B159" s="369"/>
      <c r="C159" s="369"/>
      <c r="D159" s="369"/>
      <c r="E159" s="369"/>
      <c r="F159" s="369"/>
      <c r="G159" s="369"/>
      <c r="H159" s="413"/>
      <c r="I159" s="423"/>
      <c r="J159" s="251" t="s">
        <v>487</v>
      </c>
      <c r="K159" s="174">
        <f>L159+O159</f>
        <v>0</v>
      </c>
      <c r="L159" s="175">
        <f>M159+N159</f>
        <v>0</v>
      </c>
      <c r="M159" s="175">
        <f>M36+M39+M45+M48+M54+M57+M63+M66+M117</f>
        <v>0</v>
      </c>
      <c r="N159" s="175">
        <f>N36+N39+N45+N48+N54+N57+N63+N66+N117</f>
        <v>0</v>
      </c>
      <c r="O159" s="175">
        <f>R159+S159</f>
        <v>0</v>
      </c>
      <c r="P159" s="175" t="s">
        <v>418</v>
      </c>
      <c r="Q159" s="175" t="s">
        <v>418</v>
      </c>
      <c r="R159" s="175">
        <f>R36+R39+R45+R48+R54+R63+R66+R117</f>
        <v>0</v>
      </c>
      <c r="S159" s="175">
        <f>S36+S39+S45+S48+S54+S57+S63+S66+S117</f>
        <v>0</v>
      </c>
      <c r="T159" s="175">
        <f>T36+T39+T45+T48+T54+T57+T63+T66+T117</f>
        <v>0</v>
      </c>
      <c r="U159" s="175">
        <f>O159-T159</f>
        <v>0</v>
      </c>
      <c r="V159" s="199" t="s">
        <v>418</v>
      </c>
      <c r="W159" s="174">
        <f>W39+W45+W48+W54+W57+W63+W66+W117-X39-X45-X48-X54-X57-X63-X66-X117</f>
        <v>0</v>
      </c>
      <c r="X159" s="176" t="s">
        <v>418</v>
      </c>
    </row>
    <row r="160" spans="1:24" ht="18" customHeight="1" thickBot="1">
      <c r="A160" s="371"/>
      <c r="B160" s="372"/>
      <c r="C160" s="372"/>
      <c r="D160" s="372"/>
      <c r="E160" s="372"/>
      <c r="F160" s="372"/>
      <c r="G160" s="372"/>
      <c r="H160" s="414"/>
      <c r="I160" s="424"/>
      <c r="J160" s="243" t="s">
        <v>488</v>
      </c>
      <c r="K160" s="212">
        <f>K158+K159</f>
        <v>55970576</v>
      </c>
      <c r="L160" s="213">
        <f aca="true" t="shared" si="90" ref="L160:W160">L158+L159</f>
        <v>53402844</v>
      </c>
      <c r="M160" s="213">
        <f t="shared" si="90"/>
        <v>0</v>
      </c>
      <c r="N160" s="213">
        <f t="shared" si="90"/>
        <v>53402844</v>
      </c>
      <c r="O160" s="213">
        <f t="shared" si="90"/>
        <v>2567732</v>
      </c>
      <c r="P160" s="213" t="s">
        <v>418</v>
      </c>
      <c r="Q160" s="213" t="s">
        <v>418</v>
      </c>
      <c r="R160" s="213">
        <f t="shared" si="90"/>
        <v>1009613</v>
      </c>
      <c r="S160" s="213">
        <f t="shared" si="90"/>
        <v>1558119</v>
      </c>
      <c r="T160" s="213">
        <f t="shared" si="90"/>
        <v>0</v>
      </c>
      <c r="U160" s="213">
        <f t="shared" si="90"/>
        <v>2567732</v>
      </c>
      <c r="V160" s="218" t="s">
        <v>418</v>
      </c>
      <c r="W160" s="212">
        <f t="shared" si="90"/>
        <v>10312795</v>
      </c>
      <c r="X160" s="214" t="s">
        <v>418</v>
      </c>
    </row>
    <row r="161" spans="1:24" ht="18.75" customHeight="1">
      <c r="A161" s="43"/>
      <c r="B161" s="43"/>
      <c r="C161" s="43"/>
      <c r="D161" s="43"/>
      <c r="E161" s="43"/>
      <c r="F161" s="43"/>
      <c r="G161" s="43"/>
      <c r="H161" s="40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</row>
    <row r="162" spans="1:24" ht="18.75" customHeight="1">
      <c r="A162" s="383" t="s">
        <v>482</v>
      </c>
      <c r="B162" s="383"/>
      <c r="C162" s="383"/>
      <c r="D162" s="383"/>
      <c r="E162" s="383"/>
      <c r="F162" s="383"/>
      <c r="G162" s="383"/>
      <c r="H162" s="40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</row>
    <row r="163" spans="1:24" ht="14.25" customHeight="1">
      <c r="A163" s="360" t="s">
        <v>251</v>
      </c>
      <c r="B163" s="360"/>
      <c r="C163" s="360"/>
      <c r="D163" s="360"/>
      <c r="E163" s="360"/>
      <c r="F163" s="360"/>
      <c r="G163" s="360"/>
      <c r="H163" s="39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</row>
    <row r="164" spans="1:24" ht="15" hidden="1">
      <c r="A164" s="360" t="s">
        <v>483</v>
      </c>
      <c r="B164" s="360"/>
      <c r="C164" s="360"/>
      <c r="D164" s="360"/>
      <c r="E164" s="360"/>
      <c r="F164" s="360"/>
      <c r="G164" s="360"/>
      <c r="H164" s="39"/>
      <c r="I164" s="30"/>
      <c r="J164" s="30"/>
      <c r="K164" s="30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30"/>
      <c r="X164" s="31"/>
    </row>
    <row r="165" spans="1:24" ht="15">
      <c r="A165" s="359" t="s">
        <v>489</v>
      </c>
      <c r="B165" s="360"/>
      <c r="C165" s="360"/>
      <c r="D165" s="360"/>
      <c r="E165" s="360"/>
      <c r="F165" s="98"/>
      <c r="G165" s="98"/>
      <c r="H165" s="39"/>
      <c r="I165" s="30"/>
      <c r="J165" s="30"/>
      <c r="K165" s="30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2"/>
      <c r="W165" s="30"/>
      <c r="X165" s="31"/>
    </row>
    <row r="166" spans="1:24" ht="15">
      <c r="A166" s="359" t="s">
        <v>490</v>
      </c>
      <c r="B166" s="360"/>
      <c r="C166" s="360"/>
      <c r="D166" s="360"/>
      <c r="E166" s="360"/>
      <c r="F166" s="98"/>
      <c r="G166" s="98"/>
      <c r="H166" s="39"/>
      <c r="I166" s="30"/>
      <c r="J166" s="30"/>
      <c r="K166" s="30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/>
      <c r="W166" s="30"/>
      <c r="X166" s="31"/>
    </row>
    <row r="167" spans="1:24" ht="15">
      <c r="A167" s="359" t="s">
        <v>491</v>
      </c>
      <c r="B167" s="360"/>
      <c r="C167" s="360"/>
      <c r="D167" s="360"/>
      <c r="E167" s="360"/>
      <c r="F167" s="98"/>
      <c r="G167" s="98"/>
      <c r="H167" s="39"/>
      <c r="I167" s="30"/>
      <c r="J167" s="30"/>
      <c r="K167" s="30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2"/>
      <c r="W167" s="30"/>
      <c r="X167" s="31"/>
    </row>
    <row r="168" spans="1:8" s="76" customFormat="1" ht="11.25">
      <c r="A168" s="74"/>
      <c r="B168" s="384" t="s">
        <v>502</v>
      </c>
      <c r="C168" s="384"/>
      <c r="D168" s="384"/>
      <c r="E168" s="384"/>
      <c r="F168" s="384"/>
      <c r="G168" s="384"/>
      <c r="H168" s="75"/>
    </row>
    <row r="169" spans="2:8" s="76" customFormat="1" ht="11.25">
      <c r="B169" s="385" t="s">
        <v>484</v>
      </c>
      <c r="C169" s="385"/>
      <c r="D169" s="385"/>
      <c r="E169" s="385"/>
      <c r="F169" s="385"/>
      <c r="G169" s="385"/>
      <c r="H169" s="75"/>
    </row>
    <row r="170" spans="2:8" s="76" customFormat="1" ht="10.5" customHeight="1">
      <c r="B170" s="385" t="s">
        <v>485</v>
      </c>
      <c r="C170" s="385"/>
      <c r="D170" s="385"/>
      <c r="E170" s="385"/>
      <c r="F170" s="385"/>
      <c r="G170" s="385"/>
      <c r="H170" s="77"/>
    </row>
    <row r="171" spans="1:8" s="76" customFormat="1" ht="24" customHeight="1" hidden="1">
      <c r="A171" s="382" t="s">
        <v>503</v>
      </c>
      <c r="B171" s="382"/>
      <c r="C171" s="382"/>
      <c r="D171" s="382"/>
      <c r="E171" s="382"/>
      <c r="F171" s="382"/>
      <c r="G171" s="382"/>
      <c r="H171" s="77"/>
    </row>
    <row r="172" ht="12.75">
      <c r="H172" s="41"/>
    </row>
    <row r="173" ht="12.75">
      <c r="H173" s="41"/>
    </row>
    <row r="174" ht="12.75">
      <c r="H174" s="41"/>
    </row>
    <row r="175" spans="9:24" ht="12.75">
      <c r="I175" s="62">
        <f>I150+I158-I146</f>
        <v>0</v>
      </c>
      <c r="J175" s="62"/>
      <c r="K175" s="62">
        <f>K152+K160-K148</f>
        <v>0</v>
      </c>
      <c r="L175" s="62">
        <f>L152+L160-L148</f>
        <v>0</v>
      </c>
      <c r="M175" s="62">
        <f aca="true" t="shared" si="91" ref="M175:U175">M152+M160-M148</f>
        <v>0</v>
      </c>
      <c r="N175" s="62">
        <f t="shared" si="91"/>
        <v>0</v>
      </c>
      <c r="O175" s="62">
        <f t="shared" si="91"/>
        <v>0</v>
      </c>
      <c r="P175" s="62"/>
      <c r="Q175" s="62"/>
      <c r="R175" s="62">
        <f t="shared" si="91"/>
        <v>0</v>
      </c>
      <c r="S175" s="62">
        <f t="shared" si="91"/>
        <v>0</v>
      </c>
      <c r="T175" s="253">
        <f>T152+T160-T148</f>
        <v>0</v>
      </c>
      <c r="U175" s="62">
        <f t="shared" si="91"/>
        <v>0</v>
      </c>
      <c r="V175" s="62"/>
      <c r="W175" s="62">
        <f>W152+W160-W148</f>
        <v>0</v>
      </c>
      <c r="X175" s="62"/>
    </row>
    <row r="177" spans="9:19" ht="12.75">
      <c r="I177" s="62"/>
      <c r="J177" s="62"/>
      <c r="P177" s="62">
        <f>P156+P157-P152</f>
        <v>0</v>
      </c>
      <c r="Q177" s="62">
        <f>Q156+Q157-Q152</f>
        <v>0</v>
      </c>
      <c r="R177" s="62">
        <f>R156+R157-R152</f>
        <v>0</v>
      </c>
      <c r="S177" s="62"/>
    </row>
    <row r="179" ht="12.75">
      <c r="T179" s="41"/>
    </row>
  </sheetData>
  <mergeCells count="348">
    <mergeCell ref="E137:E139"/>
    <mergeCell ref="F137:F139"/>
    <mergeCell ref="G137:G139"/>
    <mergeCell ref="I137:I139"/>
    <mergeCell ref="H138:H139"/>
    <mergeCell ref="A137:A139"/>
    <mergeCell ref="B137:B139"/>
    <mergeCell ref="C137:C139"/>
    <mergeCell ref="D137:D139"/>
    <mergeCell ref="A134:B136"/>
    <mergeCell ref="C134:G136"/>
    <mergeCell ref="I134:I136"/>
    <mergeCell ref="H135:H136"/>
    <mergeCell ref="E131:E133"/>
    <mergeCell ref="F131:F133"/>
    <mergeCell ref="G131:G133"/>
    <mergeCell ref="I131:I133"/>
    <mergeCell ref="H132:H133"/>
    <mergeCell ref="A131:A133"/>
    <mergeCell ref="B131:B133"/>
    <mergeCell ref="C131:C133"/>
    <mergeCell ref="D131:D133"/>
    <mergeCell ref="A128:B130"/>
    <mergeCell ref="C128:G130"/>
    <mergeCell ref="I128:I130"/>
    <mergeCell ref="H129:H130"/>
    <mergeCell ref="U1:X1"/>
    <mergeCell ref="U2:X2"/>
    <mergeCell ref="U3:X3"/>
    <mergeCell ref="I116:I118"/>
    <mergeCell ref="I95:I97"/>
    <mergeCell ref="I98:I100"/>
    <mergeCell ref="I101:I103"/>
    <mergeCell ref="I80:I82"/>
    <mergeCell ref="I83:I85"/>
    <mergeCell ref="I59:I61"/>
    <mergeCell ref="I119:I121"/>
    <mergeCell ref="I122:I124"/>
    <mergeCell ref="J8:J9"/>
    <mergeCell ref="J10:J11"/>
    <mergeCell ref="I104:I106"/>
    <mergeCell ref="I107:I109"/>
    <mergeCell ref="I110:I112"/>
    <mergeCell ref="I113:I115"/>
    <mergeCell ref="I89:I91"/>
    <mergeCell ref="I92:I94"/>
    <mergeCell ref="I62:I64"/>
    <mergeCell ref="I65:I67"/>
    <mergeCell ref="I68:I70"/>
    <mergeCell ref="I71:I73"/>
    <mergeCell ref="I74:I76"/>
    <mergeCell ref="I77:I79"/>
    <mergeCell ref="A116:A118"/>
    <mergeCell ref="I17:I19"/>
    <mergeCell ref="I20:I22"/>
    <mergeCell ref="I23:I25"/>
    <mergeCell ref="I26:I28"/>
    <mergeCell ref="I86:I88"/>
    <mergeCell ref="I29:I31"/>
    <mergeCell ref="I32:I34"/>
    <mergeCell ref="I35:I37"/>
    <mergeCell ref="I56:I58"/>
    <mergeCell ref="A101:A103"/>
    <mergeCell ref="C95:C97"/>
    <mergeCell ref="G101:G103"/>
    <mergeCell ref="A86:B88"/>
    <mergeCell ref="B101:B103"/>
    <mergeCell ref="F101:F103"/>
    <mergeCell ref="D89:D91"/>
    <mergeCell ref="E89:E91"/>
    <mergeCell ref="F89:F91"/>
    <mergeCell ref="G89:G91"/>
    <mergeCell ref="A74:A76"/>
    <mergeCell ref="F80:F82"/>
    <mergeCell ref="F83:F85"/>
    <mergeCell ref="G83:G85"/>
    <mergeCell ref="A83:A85"/>
    <mergeCell ref="A89:A91"/>
    <mergeCell ref="B89:B91"/>
    <mergeCell ref="C86:G88"/>
    <mergeCell ref="A80:A82"/>
    <mergeCell ref="D65:D67"/>
    <mergeCell ref="E65:E67"/>
    <mergeCell ref="A68:B70"/>
    <mergeCell ref="D80:D85"/>
    <mergeCell ref="E83:E85"/>
    <mergeCell ref="A77:B79"/>
    <mergeCell ref="E74:E76"/>
    <mergeCell ref="B74:B76"/>
    <mergeCell ref="A71:B73"/>
    <mergeCell ref="I50:I52"/>
    <mergeCell ref="I53:I55"/>
    <mergeCell ref="E38:E40"/>
    <mergeCell ref="F38:F40"/>
    <mergeCell ref="E44:E46"/>
    <mergeCell ref="F44:F46"/>
    <mergeCell ref="E53:E55"/>
    <mergeCell ref="F53:F55"/>
    <mergeCell ref="E47:E49"/>
    <mergeCell ref="C50:G52"/>
    <mergeCell ref="I38:I40"/>
    <mergeCell ref="I41:I43"/>
    <mergeCell ref="I44:I46"/>
    <mergeCell ref="I47:I49"/>
    <mergeCell ref="A104:B106"/>
    <mergeCell ref="C101:C103"/>
    <mergeCell ref="E101:E103"/>
    <mergeCell ref="D101:D103"/>
    <mergeCell ref="F20:F22"/>
    <mergeCell ref="C20:C22"/>
    <mergeCell ref="G20:G22"/>
    <mergeCell ref="E29:E31"/>
    <mergeCell ref="F29:F31"/>
    <mergeCell ref="G26:G28"/>
    <mergeCell ref="D26:D28"/>
    <mergeCell ref="A17:B19"/>
    <mergeCell ref="A20:A22"/>
    <mergeCell ref="B20:B22"/>
    <mergeCell ref="F9:F12"/>
    <mergeCell ref="C14:G16"/>
    <mergeCell ref="B13:C13"/>
    <mergeCell ref="A14:B16"/>
    <mergeCell ref="C17:G19"/>
    <mergeCell ref="E20:E22"/>
    <mergeCell ref="D20:D22"/>
    <mergeCell ref="I14:I16"/>
    <mergeCell ref="I8:I12"/>
    <mergeCell ref="A9:A12"/>
    <mergeCell ref="B9:C12"/>
    <mergeCell ref="D9:D12"/>
    <mergeCell ref="E9:E12"/>
    <mergeCell ref="H15:H16"/>
    <mergeCell ref="G9:G12"/>
    <mergeCell ref="H9:H11"/>
    <mergeCell ref="H39:H40"/>
    <mergeCell ref="H18:H19"/>
    <mergeCell ref="H21:H22"/>
    <mergeCell ref="H24:H25"/>
    <mergeCell ref="E62:E64"/>
    <mergeCell ref="E56:E58"/>
    <mergeCell ref="F56:F58"/>
    <mergeCell ref="G35:G37"/>
    <mergeCell ref="G38:G40"/>
    <mergeCell ref="F35:F37"/>
    <mergeCell ref="G41:G43"/>
    <mergeCell ref="F41:F43"/>
    <mergeCell ref="A92:B94"/>
    <mergeCell ref="C92:G94"/>
    <mergeCell ref="B122:B124"/>
    <mergeCell ref="G44:G46"/>
    <mergeCell ref="G47:G49"/>
    <mergeCell ref="G122:G124"/>
    <mergeCell ref="F47:F49"/>
    <mergeCell ref="G74:G76"/>
    <mergeCell ref="F74:F76"/>
    <mergeCell ref="B80:B85"/>
    <mergeCell ref="E122:E124"/>
    <mergeCell ref="A122:A124"/>
    <mergeCell ref="A95:A97"/>
    <mergeCell ref="B95:B97"/>
    <mergeCell ref="E116:E118"/>
    <mergeCell ref="D116:D118"/>
    <mergeCell ref="A98:B100"/>
    <mergeCell ref="C98:G100"/>
    <mergeCell ref="B116:B118"/>
    <mergeCell ref="C116:C118"/>
    <mergeCell ref="C89:C91"/>
    <mergeCell ref="G65:G67"/>
    <mergeCell ref="A146:G148"/>
    <mergeCell ref="A110:B112"/>
    <mergeCell ref="C107:C109"/>
    <mergeCell ref="A119:B121"/>
    <mergeCell ref="C119:G121"/>
    <mergeCell ref="D122:D124"/>
    <mergeCell ref="C122:C124"/>
    <mergeCell ref="F122:F124"/>
    <mergeCell ref="G80:G82"/>
    <mergeCell ref="E80:E82"/>
    <mergeCell ref="F62:F64"/>
    <mergeCell ref="G62:G64"/>
    <mergeCell ref="F65:F67"/>
    <mergeCell ref="C77:G79"/>
    <mergeCell ref="C62:C64"/>
    <mergeCell ref="C80:C85"/>
    <mergeCell ref="D62:D64"/>
    <mergeCell ref="C71:G73"/>
    <mergeCell ref="F116:F118"/>
    <mergeCell ref="G116:G118"/>
    <mergeCell ref="D95:D97"/>
    <mergeCell ref="E95:E97"/>
    <mergeCell ref="F95:F97"/>
    <mergeCell ref="G95:G97"/>
    <mergeCell ref="C104:G106"/>
    <mergeCell ref="A47:A49"/>
    <mergeCell ref="B41:B49"/>
    <mergeCell ref="A41:A43"/>
    <mergeCell ref="C41:C43"/>
    <mergeCell ref="A44:A46"/>
    <mergeCell ref="C47:C49"/>
    <mergeCell ref="C44:C46"/>
    <mergeCell ref="A65:A67"/>
    <mergeCell ref="C65:C67"/>
    <mergeCell ref="A62:A64"/>
    <mergeCell ref="A59:B61"/>
    <mergeCell ref="C68:G70"/>
    <mergeCell ref="G56:G58"/>
    <mergeCell ref="B62:B67"/>
    <mergeCell ref="M10:N10"/>
    <mergeCell ref="H48:H49"/>
    <mergeCell ref="D38:D40"/>
    <mergeCell ref="E35:E37"/>
    <mergeCell ref="D44:D46"/>
    <mergeCell ref="D41:D43"/>
    <mergeCell ref="D47:D49"/>
    <mergeCell ref="O10:O12"/>
    <mergeCell ref="N11:N12"/>
    <mergeCell ref="L9:U9"/>
    <mergeCell ref="H45:H46"/>
    <mergeCell ref="K9:K12"/>
    <mergeCell ref="H27:H28"/>
    <mergeCell ref="H30:H31"/>
    <mergeCell ref="H33:H34"/>
    <mergeCell ref="H36:H37"/>
    <mergeCell ref="H42:H43"/>
    <mergeCell ref="B26:B31"/>
    <mergeCell ref="C35:C37"/>
    <mergeCell ref="C38:C40"/>
    <mergeCell ref="E41:E43"/>
    <mergeCell ref="C29:C31"/>
    <mergeCell ref="D29:D31"/>
    <mergeCell ref="A29:A31"/>
    <mergeCell ref="C56:C58"/>
    <mergeCell ref="C53:C55"/>
    <mergeCell ref="D56:D58"/>
    <mergeCell ref="D35:D37"/>
    <mergeCell ref="B35:B40"/>
    <mergeCell ref="A35:A37"/>
    <mergeCell ref="A38:A40"/>
    <mergeCell ref="A56:A58"/>
    <mergeCell ref="A50:B52"/>
    <mergeCell ref="A113:B115"/>
    <mergeCell ref="C113:G115"/>
    <mergeCell ref="A107:A109"/>
    <mergeCell ref="G107:G109"/>
    <mergeCell ref="F107:F109"/>
    <mergeCell ref="E107:E109"/>
    <mergeCell ref="D107:D109"/>
    <mergeCell ref="B107:B109"/>
    <mergeCell ref="X10:X12"/>
    <mergeCell ref="M11:M12"/>
    <mergeCell ref="L10:L12"/>
    <mergeCell ref="C110:G112"/>
    <mergeCell ref="D53:D55"/>
    <mergeCell ref="C59:G61"/>
    <mergeCell ref="E26:E28"/>
    <mergeCell ref="F26:F28"/>
    <mergeCell ref="G29:G31"/>
    <mergeCell ref="G53:G55"/>
    <mergeCell ref="D74:D76"/>
    <mergeCell ref="C74:C76"/>
    <mergeCell ref="A23:B25"/>
    <mergeCell ref="C23:G25"/>
    <mergeCell ref="A32:B34"/>
    <mergeCell ref="C32:G34"/>
    <mergeCell ref="B53:B58"/>
    <mergeCell ref="A26:A28"/>
    <mergeCell ref="C26:C28"/>
    <mergeCell ref="A53:A55"/>
    <mergeCell ref="H158:H160"/>
    <mergeCell ref="H87:H88"/>
    <mergeCell ref="H90:H91"/>
    <mergeCell ref="H93:H94"/>
    <mergeCell ref="H96:H97"/>
    <mergeCell ref="H141:H142"/>
    <mergeCell ref="H75:H76"/>
    <mergeCell ref="H78:H79"/>
    <mergeCell ref="I158:I160"/>
    <mergeCell ref="A157:G157"/>
    <mergeCell ref="A154:G154"/>
    <mergeCell ref="A155:G155"/>
    <mergeCell ref="H81:H82"/>
    <mergeCell ref="H84:H85"/>
    <mergeCell ref="I143:I145"/>
    <mergeCell ref="H144:H145"/>
    <mergeCell ref="N154:O154"/>
    <mergeCell ref="H120:H121"/>
    <mergeCell ref="H123:H124"/>
    <mergeCell ref="H147:H148"/>
    <mergeCell ref="H150:H152"/>
    <mergeCell ref="I150:I152"/>
    <mergeCell ref="I146:I148"/>
    <mergeCell ref="I125:I127"/>
    <mergeCell ref="H126:H127"/>
    <mergeCell ref="I140:I142"/>
    <mergeCell ref="N155:O155"/>
    <mergeCell ref="N156:O156"/>
    <mergeCell ref="N157:O157"/>
    <mergeCell ref="H99:H100"/>
    <mergeCell ref="H102:H103"/>
    <mergeCell ref="H105:H106"/>
    <mergeCell ref="H108:H109"/>
    <mergeCell ref="H111:H112"/>
    <mergeCell ref="H114:H115"/>
    <mergeCell ref="H117:H118"/>
    <mergeCell ref="H66:H67"/>
    <mergeCell ref="H69:H70"/>
    <mergeCell ref="H72:H73"/>
    <mergeCell ref="H63:H64"/>
    <mergeCell ref="H51:H52"/>
    <mergeCell ref="H54:H55"/>
    <mergeCell ref="H57:H58"/>
    <mergeCell ref="H60:H61"/>
    <mergeCell ref="W7:X7"/>
    <mergeCell ref="T11:T12"/>
    <mergeCell ref="P11:P12"/>
    <mergeCell ref="R11:R12"/>
    <mergeCell ref="U11:U12"/>
    <mergeCell ref="K8:V8"/>
    <mergeCell ref="W8:X8"/>
    <mergeCell ref="V9:V12"/>
    <mergeCell ref="W9:W12"/>
    <mergeCell ref="P10:U10"/>
    <mergeCell ref="A5:X5"/>
    <mergeCell ref="A1:E1"/>
    <mergeCell ref="S11:S12"/>
    <mergeCell ref="A171:G171"/>
    <mergeCell ref="A162:G162"/>
    <mergeCell ref="B168:G168"/>
    <mergeCell ref="B169:G169"/>
    <mergeCell ref="B170:G170"/>
    <mergeCell ref="A163:G163"/>
    <mergeCell ref="A164:G164"/>
    <mergeCell ref="A165:E165"/>
    <mergeCell ref="A166:E166"/>
    <mergeCell ref="A167:E167"/>
    <mergeCell ref="A125:B127"/>
    <mergeCell ref="C125:G127"/>
    <mergeCell ref="A140:B142"/>
    <mergeCell ref="C140:G142"/>
    <mergeCell ref="A150:G152"/>
    <mergeCell ref="A158:G160"/>
    <mergeCell ref="A143:A145"/>
    <mergeCell ref="F143:F145"/>
    <mergeCell ref="G143:G145"/>
    <mergeCell ref="B143:B145"/>
    <mergeCell ref="C143:C145"/>
    <mergeCell ref="D143:D145"/>
    <mergeCell ref="E143:E145"/>
  </mergeCells>
  <printOptions horizontalCentered="1"/>
  <pageMargins left="0.1968503937007874" right="0.31496062992125984" top="0.3937007874015748" bottom="0.3937007874015748" header="0" footer="0"/>
  <pageSetup fitToHeight="1" fitToWidth="1" horizontalDpi="600" verticalDpi="600" orientation="landscape" paperSize="8" scale="74" r:id="rId1"/>
  <rowBreaks count="1" manualBreakCount="1">
    <brk id="58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="75" zoomScaleNormal="75" zoomScaleSheetLayoutView="75" workbookViewId="0" topLeftCell="N10">
      <selection activeCell="A1" sqref="A1:T35"/>
    </sheetView>
  </sheetViews>
  <sheetFormatPr defaultColWidth="9.140625" defaultRowHeight="12.75"/>
  <cols>
    <col min="1" max="1" width="4.57421875" style="280" customWidth="1"/>
    <col min="2" max="2" width="26.421875" style="281" customWidth="1"/>
    <col min="3" max="3" width="22.140625" style="281" customWidth="1"/>
    <col min="4" max="4" width="13.421875" style="280" customWidth="1"/>
    <col min="5" max="5" width="12.00390625" style="280" customWidth="1"/>
    <col min="6" max="6" width="15.421875" style="280" customWidth="1"/>
    <col min="7" max="7" width="5.8515625" style="280" customWidth="1"/>
    <col min="8" max="8" width="12.421875" style="280" customWidth="1"/>
    <col min="9" max="9" width="12.8515625" style="280" customWidth="1"/>
    <col min="10" max="10" width="12.7109375" style="280" customWidth="1"/>
    <col min="11" max="11" width="12.140625" style="280" customWidth="1"/>
    <col min="12" max="12" width="8.28125" style="280" customWidth="1"/>
    <col min="13" max="13" width="12.8515625" style="280" customWidth="1"/>
    <col min="14" max="14" width="14.7109375" style="280" customWidth="1"/>
    <col min="15" max="15" width="12.57421875" style="280" customWidth="1"/>
    <col min="16" max="16" width="12.28125" style="280" customWidth="1"/>
    <col min="17" max="17" width="12.7109375" style="280" customWidth="1"/>
    <col min="18" max="18" width="12.421875" style="280" customWidth="1"/>
    <col min="19" max="20" width="14.421875" style="280" customWidth="1"/>
    <col min="21" max="16384" width="9.140625" style="280" customWidth="1"/>
  </cols>
  <sheetData>
    <row r="1" spans="17:19" ht="15.75">
      <c r="Q1" s="635" t="s">
        <v>244</v>
      </c>
      <c r="R1" s="635"/>
      <c r="S1" s="635"/>
    </row>
    <row r="2" spans="17:19" ht="15.75">
      <c r="Q2" s="635" t="s">
        <v>505</v>
      </c>
      <c r="R2" s="635"/>
      <c r="S2" s="635"/>
    </row>
    <row r="3" spans="17:19" ht="15.75">
      <c r="Q3" s="635" t="s">
        <v>12</v>
      </c>
      <c r="R3" s="635"/>
      <c r="S3" s="635"/>
    </row>
    <row r="4" spans="17:19" ht="15.75">
      <c r="Q4" s="282"/>
      <c r="R4" s="282"/>
      <c r="S4" s="282"/>
    </row>
    <row r="5" spans="1:20" ht="41.25" customHeight="1">
      <c r="A5" s="679" t="s">
        <v>245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</row>
    <row r="6" spans="1:19" ht="15.75" customHeight="1">
      <c r="A6" s="607"/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</row>
    <row r="7" spans="1:20" ht="16.5" thickBot="1">
      <c r="A7" s="284"/>
      <c r="B7" s="285"/>
      <c r="C7" s="285"/>
      <c r="D7" s="284"/>
      <c r="E7" s="284"/>
      <c r="F7" s="284"/>
      <c r="G7" s="284"/>
      <c r="T7" s="286" t="s">
        <v>461</v>
      </c>
    </row>
    <row r="8" spans="1:20" s="293" customFormat="1" ht="18.75" customHeight="1" thickBot="1">
      <c r="A8" s="287"/>
      <c r="B8" s="288"/>
      <c r="C8" s="289"/>
      <c r="D8" s="287"/>
      <c r="E8" s="290" t="s">
        <v>13</v>
      </c>
      <c r="F8" s="291"/>
      <c r="G8" s="652" t="s">
        <v>441</v>
      </c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4"/>
      <c r="S8" s="292">
        <v>2007</v>
      </c>
      <c r="T8" s="292">
        <v>2008</v>
      </c>
    </row>
    <row r="9" spans="1:20" s="293" customFormat="1" ht="30" customHeight="1">
      <c r="A9" s="612" t="s">
        <v>260</v>
      </c>
      <c r="B9" s="617" t="s">
        <v>14</v>
      </c>
      <c r="C9" s="617" t="s">
        <v>15</v>
      </c>
      <c r="D9" s="667" t="s">
        <v>16</v>
      </c>
      <c r="E9" s="610" t="s">
        <v>445</v>
      </c>
      <c r="F9" s="636" t="s">
        <v>17</v>
      </c>
      <c r="G9" s="294" t="s">
        <v>486</v>
      </c>
      <c r="H9" s="639" t="s">
        <v>237</v>
      </c>
      <c r="I9" s="642" t="s">
        <v>465</v>
      </c>
      <c r="J9" s="642"/>
      <c r="K9" s="642"/>
      <c r="L9" s="642"/>
      <c r="M9" s="642"/>
      <c r="N9" s="642"/>
      <c r="O9" s="642"/>
      <c r="P9" s="643"/>
      <c r="Q9" s="643"/>
      <c r="R9" s="644" t="s">
        <v>18</v>
      </c>
      <c r="S9" s="647" t="s">
        <v>19</v>
      </c>
      <c r="T9" s="647" t="s">
        <v>19</v>
      </c>
    </row>
    <row r="10" spans="1:20" s="293" customFormat="1" ht="30" customHeight="1">
      <c r="A10" s="613"/>
      <c r="B10" s="618"/>
      <c r="C10" s="673"/>
      <c r="D10" s="668"/>
      <c r="E10" s="611"/>
      <c r="F10" s="637"/>
      <c r="G10" s="296" t="s">
        <v>487</v>
      </c>
      <c r="H10" s="640"/>
      <c r="I10" s="650" t="s">
        <v>238</v>
      </c>
      <c r="J10" s="683" t="s">
        <v>446</v>
      </c>
      <c r="K10" s="683" t="s">
        <v>447</v>
      </c>
      <c r="L10" s="683" t="s">
        <v>218</v>
      </c>
      <c r="M10" s="650" t="s">
        <v>239</v>
      </c>
      <c r="N10" s="681" t="s">
        <v>465</v>
      </c>
      <c r="O10" s="681"/>
      <c r="P10" s="682"/>
      <c r="Q10" s="682"/>
      <c r="R10" s="645"/>
      <c r="S10" s="648"/>
      <c r="T10" s="648"/>
    </row>
    <row r="11" spans="1:20" s="302" customFormat="1" ht="59.25" customHeight="1" thickBot="1">
      <c r="A11" s="614"/>
      <c r="B11" s="298" t="s">
        <v>444</v>
      </c>
      <c r="C11" s="674"/>
      <c r="D11" s="669"/>
      <c r="E11" s="299" t="s">
        <v>219</v>
      </c>
      <c r="F11" s="638"/>
      <c r="G11" s="300" t="s">
        <v>488</v>
      </c>
      <c r="H11" s="641"/>
      <c r="I11" s="651"/>
      <c r="J11" s="684"/>
      <c r="K11" s="684"/>
      <c r="L11" s="684"/>
      <c r="M11" s="651"/>
      <c r="N11" s="301" t="s">
        <v>220</v>
      </c>
      <c r="O11" s="301" t="s">
        <v>449</v>
      </c>
      <c r="P11" s="301" t="s">
        <v>446</v>
      </c>
      <c r="Q11" s="301" t="s">
        <v>447</v>
      </c>
      <c r="R11" s="646"/>
      <c r="S11" s="649"/>
      <c r="T11" s="649"/>
    </row>
    <row r="12" spans="1:20" s="310" customFormat="1" ht="15" customHeight="1" thickBot="1">
      <c r="A12" s="303">
        <v>1</v>
      </c>
      <c r="B12" s="304">
        <v>2</v>
      </c>
      <c r="C12" s="304">
        <v>3</v>
      </c>
      <c r="D12" s="305">
        <v>4</v>
      </c>
      <c r="E12" s="306">
        <v>5</v>
      </c>
      <c r="F12" s="307">
        <v>6</v>
      </c>
      <c r="G12" s="307">
        <v>7</v>
      </c>
      <c r="H12" s="303">
        <v>8</v>
      </c>
      <c r="I12" s="304">
        <v>9</v>
      </c>
      <c r="J12" s="304">
        <v>10</v>
      </c>
      <c r="K12" s="304">
        <v>11</v>
      </c>
      <c r="L12" s="304">
        <v>12</v>
      </c>
      <c r="M12" s="304">
        <v>13</v>
      </c>
      <c r="N12" s="304">
        <v>14</v>
      </c>
      <c r="O12" s="304">
        <v>15</v>
      </c>
      <c r="P12" s="304">
        <v>16</v>
      </c>
      <c r="Q12" s="304">
        <v>17</v>
      </c>
      <c r="R12" s="308">
        <v>18</v>
      </c>
      <c r="S12" s="309">
        <v>19</v>
      </c>
      <c r="T12" s="309">
        <v>20</v>
      </c>
    </row>
    <row r="13" spans="1:22" s="310" customFormat="1" ht="33.75" customHeight="1" hidden="1">
      <c r="A13" s="655">
        <v>1</v>
      </c>
      <c r="B13" s="311" t="s">
        <v>221</v>
      </c>
      <c r="C13" s="676" t="s">
        <v>222</v>
      </c>
      <c r="D13" s="670" t="s">
        <v>223</v>
      </c>
      <c r="E13" s="312">
        <f>F13+H15+S15+T15</f>
        <v>1896228</v>
      </c>
      <c r="F13" s="313">
        <v>1155591</v>
      </c>
      <c r="G13" s="314" t="s">
        <v>486</v>
      </c>
      <c r="H13" s="315">
        <f>I13+M13</f>
        <v>665122</v>
      </c>
      <c r="I13" s="316">
        <f>J13+K13</f>
        <v>498841</v>
      </c>
      <c r="J13" s="317">
        <v>483841</v>
      </c>
      <c r="K13" s="317">
        <v>15000</v>
      </c>
      <c r="L13" s="316">
        <f aca="true" t="shared" si="0" ref="L13:L21">I13*100/H13</f>
        <v>74.99992482582142</v>
      </c>
      <c r="M13" s="316">
        <f>N13+O13</f>
        <v>166281</v>
      </c>
      <c r="N13" s="317">
        <v>166281</v>
      </c>
      <c r="O13" s="317">
        <v>0</v>
      </c>
      <c r="P13" s="317">
        <v>161281</v>
      </c>
      <c r="Q13" s="317">
        <v>5000</v>
      </c>
      <c r="R13" s="318">
        <v>912130</v>
      </c>
      <c r="S13" s="319">
        <v>75515</v>
      </c>
      <c r="T13" s="319">
        <v>0</v>
      </c>
      <c r="V13" s="320">
        <f aca="true" t="shared" si="1" ref="V13:V30">P13+Q13-M13</f>
        <v>0</v>
      </c>
    </row>
    <row r="14" spans="1:22" ht="33.75" customHeight="1" hidden="1">
      <c r="A14" s="656"/>
      <c r="B14" s="615" t="s">
        <v>224</v>
      </c>
      <c r="C14" s="677"/>
      <c r="D14" s="671"/>
      <c r="E14" s="605">
        <f>F14+I15+S15*75%</f>
        <v>1422171.25</v>
      </c>
      <c r="F14" s="604">
        <v>866694</v>
      </c>
      <c r="G14" s="321" t="s">
        <v>487</v>
      </c>
      <c r="H14" s="322">
        <f>I14+M14</f>
        <v>0</v>
      </c>
      <c r="I14" s="323">
        <f>J14+K14</f>
        <v>0</v>
      </c>
      <c r="J14" s="324">
        <v>0</v>
      </c>
      <c r="K14" s="324">
        <v>0</v>
      </c>
      <c r="L14" s="323" t="e">
        <f t="shared" si="0"/>
        <v>#DIV/0!</v>
      </c>
      <c r="M14" s="323">
        <f>N14+O14</f>
        <v>0</v>
      </c>
      <c r="N14" s="324">
        <v>0</v>
      </c>
      <c r="O14" s="324">
        <v>0</v>
      </c>
      <c r="P14" s="324">
        <v>0</v>
      </c>
      <c r="Q14" s="324">
        <v>0</v>
      </c>
      <c r="R14" s="325">
        <v>0</v>
      </c>
      <c r="S14" s="326">
        <v>0</v>
      </c>
      <c r="T14" s="326">
        <v>0</v>
      </c>
      <c r="V14" s="320">
        <f t="shared" si="1"/>
        <v>0</v>
      </c>
    </row>
    <row r="15" spans="1:22" ht="33.75" customHeight="1" hidden="1" thickBot="1">
      <c r="A15" s="657"/>
      <c r="B15" s="616"/>
      <c r="C15" s="678"/>
      <c r="D15" s="672"/>
      <c r="E15" s="606"/>
      <c r="F15" s="603"/>
      <c r="G15" s="327" t="s">
        <v>488</v>
      </c>
      <c r="H15" s="328">
        <f>H13+H14</f>
        <v>665122</v>
      </c>
      <c r="I15" s="329">
        <f>I13+I14</f>
        <v>498841</v>
      </c>
      <c r="J15" s="329">
        <f>J13+J14</f>
        <v>483841</v>
      </c>
      <c r="K15" s="329">
        <f>K13+K14</f>
        <v>15000</v>
      </c>
      <c r="L15" s="329">
        <f t="shared" si="0"/>
        <v>74.99992482582142</v>
      </c>
      <c r="M15" s="329">
        <f aca="true" t="shared" si="2" ref="M15:T15">M13+M14</f>
        <v>166281</v>
      </c>
      <c r="N15" s="329">
        <f t="shared" si="2"/>
        <v>166281</v>
      </c>
      <c r="O15" s="329">
        <f t="shared" si="2"/>
        <v>0</v>
      </c>
      <c r="P15" s="329">
        <f t="shared" si="2"/>
        <v>161281</v>
      </c>
      <c r="Q15" s="329">
        <f t="shared" si="2"/>
        <v>5000</v>
      </c>
      <c r="R15" s="330">
        <f t="shared" si="2"/>
        <v>912130</v>
      </c>
      <c r="S15" s="327">
        <f t="shared" si="2"/>
        <v>75515</v>
      </c>
      <c r="T15" s="327">
        <f t="shared" si="2"/>
        <v>0</v>
      </c>
      <c r="V15" s="320">
        <f t="shared" si="1"/>
        <v>0</v>
      </c>
    </row>
    <row r="16" spans="1:22" ht="33.75" customHeight="1" hidden="1">
      <c r="A16" s="658">
        <v>2</v>
      </c>
      <c r="B16" s="311" t="s">
        <v>225</v>
      </c>
      <c r="C16" s="331" t="s">
        <v>226</v>
      </c>
      <c r="D16" s="621" t="s">
        <v>223</v>
      </c>
      <c r="E16" s="312">
        <f>F16+H18+S18+T18</f>
        <v>931067</v>
      </c>
      <c r="F16" s="313">
        <v>458135</v>
      </c>
      <c r="G16" s="314" t="s">
        <v>486</v>
      </c>
      <c r="H16" s="315">
        <f>I16+M16</f>
        <v>310909</v>
      </c>
      <c r="I16" s="332">
        <f>J16+K16</f>
        <v>233181</v>
      </c>
      <c r="J16" s="333">
        <v>233181</v>
      </c>
      <c r="K16" s="333">
        <v>0</v>
      </c>
      <c r="L16" s="316">
        <f t="shared" si="0"/>
        <v>74.99975877185929</v>
      </c>
      <c r="M16" s="332">
        <f>N16+O16</f>
        <v>77728</v>
      </c>
      <c r="N16" s="333">
        <v>77728</v>
      </c>
      <c r="O16" s="317">
        <v>0</v>
      </c>
      <c r="P16" s="317">
        <v>77728</v>
      </c>
      <c r="Q16" s="317">
        <v>0</v>
      </c>
      <c r="R16" s="318">
        <v>421230</v>
      </c>
      <c r="S16" s="319">
        <v>162023</v>
      </c>
      <c r="T16" s="319">
        <v>0</v>
      </c>
      <c r="V16" s="320">
        <f t="shared" si="1"/>
        <v>0</v>
      </c>
    </row>
    <row r="17" spans="1:22" s="293" customFormat="1" ht="33.75" customHeight="1" hidden="1">
      <c r="A17" s="661"/>
      <c r="B17" s="618" t="s">
        <v>227</v>
      </c>
      <c r="C17" s="662" t="s">
        <v>228</v>
      </c>
      <c r="D17" s="675"/>
      <c r="E17" s="633">
        <f>F17+I18+S18*75%</f>
        <v>698299.25</v>
      </c>
      <c r="F17" s="604">
        <v>343601</v>
      </c>
      <c r="G17" s="321" t="s">
        <v>487</v>
      </c>
      <c r="H17" s="322">
        <f>I17+M17</f>
        <v>0</v>
      </c>
      <c r="I17" s="334">
        <f>J17+K17</f>
        <v>0</v>
      </c>
      <c r="J17" s="335">
        <v>0</v>
      </c>
      <c r="K17" s="335">
        <v>0</v>
      </c>
      <c r="L17" s="323" t="e">
        <f t="shared" si="0"/>
        <v>#DIV/0!</v>
      </c>
      <c r="M17" s="334">
        <f>N17+O17</f>
        <v>0</v>
      </c>
      <c r="N17" s="335">
        <v>0</v>
      </c>
      <c r="O17" s="324">
        <v>0</v>
      </c>
      <c r="P17" s="324">
        <v>0</v>
      </c>
      <c r="Q17" s="324">
        <v>0</v>
      </c>
      <c r="R17" s="325">
        <v>0</v>
      </c>
      <c r="S17" s="326">
        <v>0</v>
      </c>
      <c r="T17" s="326">
        <v>0</v>
      </c>
      <c r="V17" s="320">
        <f t="shared" si="1"/>
        <v>0</v>
      </c>
    </row>
    <row r="18" spans="1:22" s="293" customFormat="1" ht="33.75" customHeight="1" hidden="1" thickBot="1">
      <c r="A18" s="660"/>
      <c r="B18" s="680"/>
      <c r="C18" s="663"/>
      <c r="D18" s="623"/>
      <c r="E18" s="634"/>
      <c r="F18" s="603"/>
      <c r="G18" s="327" t="s">
        <v>488</v>
      </c>
      <c r="H18" s="328">
        <f>H16+H17</f>
        <v>310909</v>
      </c>
      <c r="I18" s="329">
        <f>I16+I17</f>
        <v>233181</v>
      </c>
      <c r="J18" s="329">
        <f>J16+J17</f>
        <v>233181</v>
      </c>
      <c r="K18" s="329">
        <f>K16+K17</f>
        <v>0</v>
      </c>
      <c r="L18" s="329">
        <f t="shared" si="0"/>
        <v>74.99975877185929</v>
      </c>
      <c r="M18" s="329">
        <f aca="true" t="shared" si="3" ref="M18:T18">M16+M17</f>
        <v>77728</v>
      </c>
      <c r="N18" s="329">
        <f t="shared" si="3"/>
        <v>77728</v>
      </c>
      <c r="O18" s="329">
        <f t="shared" si="3"/>
        <v>0</v>
      </c>
      <c r="P18" s="329">
        <f t="shared" si="3"/>
        <v>77728</v>
      </c>
      <c r="Q18" s="329">
        <f t="shared" si="3"/>
        <v>0</v>
      </c>
      <c r="R18" s="330">
        <f t="shared" si="3"/>
        <v>421230</v>
      </c>
      <c r="S18" s="327">
        <f t="shared" si="3"/>
        <v>162023</v>
      </c>
      <c r="T18" s="327">
        <f t="shared" si="3"/>
        <v>0</v>
      </c>
      <c r="V18" s="320">
        <f t="shared" si="1"/>
        <v>0</v>
      </c>
    </row>
    <row r="19" spans="1:22" s="293" customFormat="1" ht="33.75" customHeight="1" hidden="1">
      <c r="A19" s="658">
        <v>3</v>
      </c>
      <c r="B19" s="336" t="s">
        <v>229</v>
      </c>
      <c r="C19" s="665" t="s">
        <v>230</v>
      </c>
      <c r="D19" s="621" t="s">
        <v>231</v>
      </c>
      <c r="E19" s="312">
        <f>F19+H21+S21+T21</f>
        <v>118913</v>
      </c>
      <c r="F19" s="313">
        <v>37987</v>
      </c>
      <c r="G19" s="314" t="s">
        <v>486</v>
      </c>
      <c r="H19" s="315">
        <f>I19+M19</f>
        <v>40463</v>
      </c>
      <c r="I19" s="316">
        <f>J19+K19</f>
        <v>30346</v>
      </c>
      <c r="J19" s="317">
        <v>27346</v>
      </c>
      <c r="K19" s="317">
        <v>3000</v>
      </c>
      <c r="L19" s="316">
        <f t="shared" si="0"/>
        <v>74.99691075797642</v>
      </c>
      <c r="M19" s="316">
        <f>N19+O19</f>
        <v>10117</v>
      </c>
      <c r="N19" s="317">
        <v>10117</v>
      </c>
      <c r="O19" s="317">
        <v>0</v>
      </c>
      <c r="P19" s="317">
        <v>9117</v>
      </c>
      <c r="Q19" s="317">
        <v>1000</v>
      </c>
      <c r="R19" s="318">
        <v>39150</v>
      </c>
      <c r="S19" s="319">
        <v>40463</v>
      </c>
      <c r="T19" s="319">
        <v>0</v>
      </c>
      <c r="V19" s="320">
        <f t="shared" si="1"/>
        <v>0</v>
      </c>
    </row>
    <row r="20" spans="1:22" s="293" customFormat="1" ht="24" customHeight="1" hidden="1">
      <c r="A20" s="659"/>
      <c r="B20" s="600" t="s">
        <v>232</v>
      </c>
      <c r="C20" s="615"/>
      <c r="D20" s="622"/>
      <c r="E20" s="602">
        <f>F20+I21+S21*75%</f>
        <v>89183.25</v>
      </c>
      <c r="F20" s="604">
        <v>28490</v>
      </c>
      <c r="G20" s="321" t="s">
        <v>487</v>
      </c>
      <c r="H20" s="322">
        <f>I20+M20</f>
        <v>0</v>
      </c>
      <c r="I20" s="323">
        <f>J20+K20</f>
        <v>0</v>
      </c>
      <c r="J20" s="324">
        <v>0</v>
      </c>
      <c r="K20" s="324">
        <v>0</v>
      </c>
      <c r="L20" s="323" t="e">
        <f t="shared" si="0"/>
        <v>#DIV/0!</v>
      </c>
      <c r="M20" s="323">
        <f>N20+O20</f>
        <v>0</v>
      </c>
      <c r="N20" s="324">
        <v>0</v>
      </c>
      <c r="O20" s="324">
        <v>0</v>
      </c>
      <c r="P20" s="324">
        <v>0</v>
      </c>
      <c r="Q20" s="324">
        <v>0</v>
      </c>
      <c r="R20" s="325">
        <v>0</v>
      </c>
      <c r="S20" s="326">
        <v>0</v>
      </c>
      <c r="T20" s="326">
        <v>0</v>
      </c>
      <c r="V20" s="320">
        <f t="shared" si="1"/>
        <v>0</v>
      </c>
    </row>
    <row r="21" spans="1:22" s="293" customFormat="1" ht="33.75" customHeight="1" hidden="1" thickBot="1">
      <c r="A21" s="660"/>
      <c r="B21" s="601"/>
      <c r="C21" s="666"/>
      <c r="D21" s="623"/>
      <c r="E21" s="603"/>
      <c r="F21" s="603"/>
      <c r="G21" s="327" t="s">
        <v>488</v>
      </c>
      <c r="H21" s="328">
        <f>H19+H20</f>
        <v>40463</v>
      </c>
      <c r="I21" s="329">
        <f>I19+I20</f>
        <v>30346</v>
      </c>
      <c r="J21" s="329">
        <f>J19+J20</f>
        <v>27346</v>
      </c>
      <c r="K21" s="329">
        <f>K19+K20</f>
        <v>3000</v>
      </c>
      <c r="L21" s="329">
        <f t="shared" si="0"/>
        <v>74.99691075797642</v>
      </c>
      <c r="M21" s="329">
        <f aca="true" t="shared" si="4" ref="M21:T21">M19+M20</f>
        <v>10117</v>
      </c>
      <c r="N21" s="329">
        <f t="shared" si="4"/>
        <v>10117</v>
      </c>
      <c r="O21" s="329">
        <f t="shared" si="4"/>
        <v>0</v>
      </c>
      <c r="P21" s="329">
        <f t="shared" si="4"/>
        <v>9117</v>
      </c>
      <c r="Q21" s="329">
        <f t="shared" si="4"/>
        <v>1000</v>
      </c>
      <c r="R21" s="330">
        <f t="shared" si="4"/>
        <v>39150</v>
      </c>
      <c r="S21" s="327">
        <f t="shared" si="4"/>
        <v>40463</v>
      </c>
      <c r="T21" s="327">
        <f t="shared" si="4"/>
        <v>0</v>
      </c>
      <c r="V21" s="320">
        <f t="shared" si="1"/>
        <v>0</v>
      </c>
    </row>
    <row r="22" spans="1:22" s="293" customFormat="1" ht="33.75" customHeight="1" hidden="1">
      <c r="A22" s="658">
        <v>4</v>
      </c>
      <c r="B22" s="336"/>
      <c r="C22" s="665" t="s">
        <v>319</v>
      </c>
      <c r="D22" s="621" t="s">
        <v>233</v>
      </c>
      <c r="E22" s="314">
        <f>F22+H24+S24+T24</f>
        <v>212587</v>
      </c>
      <c r="F22" s="313">
        <v>15373</v>
      </c>
      <c r="G22" s="314" t="s">
        <v>486</v>
      </c>
      <c r="H22" s="315">
        <f>I22+M22</f>
        <v>102176</v>
      </c>
      <c r="I22" s="316">
        <f>J22+K22</f>
        <v>75948</v>
      </c>
      <c r="J22" s="317">
        <v>75948</v>
      </c>
      <c r="K22" s="317">
        <v>0</v>
      </c>
      <c r="L22" s="316" t="s">
        <v>418</v>
      </c>
      <c r="M22" s="316">
        <f>N22+O22</f>
        <v>26228</v>
      </c>
      <c r="N22" s="317">
        <v>26228</v>
      </c>
      <c r="O22" s="317">
        <v>0</v>
      </c>
      <c r="P22" s="317">
        <v>26228</v>
      </c>
      <c r="Q22" s="317">
        <v>0</v>
      </c>
      <c r="R22" s="318">
        <v>38584</v>
      </c>
      <c r="S22" s="319">
        <v>86398</v>
      </c>
      <c r="T22" s="319">
        <v>8640</v>
      </c>
      <c r="V22" s="320">
        <f t="shared" si="1"/>
        <v>0</v>
      </c>
    </row>
    <row r="23" spans="1:22" s="293" customFormat="1" ht="33.75" customHeight="1" hidden="1">
      <c r="A23" s="659"/>
      <c r="B23" s="600" t="s">
        <v>234</v>
      </c>
      <c r="C23" s="615"/>
      <c r="D23" s="622"/>
      <c r="E23" s="602">
        <v>156386</v>
      </c>
      <c r="F23" s="604">
        <v>9864</v>
      </c>
      <c r="G23" s="321" t="s">
        <v>487</v>
      </c>
      <c r="H23" s="322">
        <f>I23+M23</f>
        <v>0</v>
      </c>
      <c r="I23" s="323">
        <f>J23+K23</f>
        <v>0</v>
      </c>
      <c r="J23" s="324">
        <v>0</v>
      </c>
      <c r="K23" s="324">
        <v>0</v>
      </c>
      <c r="L23" s="323" t="e">
        <f>I23*100/H23</f>
        <v>#DIV/0!</v>
      </c>
      <c r="M23" s="323">
        <f>N23+O23</f>
        <v>0</v>
      </c>
      <c r="N23" s="324">
        <v>0</v>
      </c>
      <c r="O23" s="324">
        <v>0</v>
      </c>
      <c r="P23" s="324">
        <v>0</v>
      </c>
      <c r="Q23" s="324">
        <v>0</v>
      </c>
      <c r="R23" s="325">
        <v>0</v>
      </c>
      <c r="S23" s="326">
        <v>0</v>
      </c>
      <c r="T23" s="326">
        <v>0</v>
      </c>
      <c r="V23" s="320">
        <f t="shared" si="1"/>
        <v>0</v>
      </c>
    </row>
    <row r="24" spans="1:22" s="293" customFormat="1" ht="33.75" customHeight="1" hidden="1" thickBot="1">
      <c r="A24" s="660"/>
      <c r="B24" s="601"/>
      <c r="C24" s="666"/>
      <c r="D24" s="623"/>
      <c r="E24" s="603"/>
      <c r="F24" s="603"/>
      <c r="G24" s="327" t="s">
        <v>488</v>
      </c>
      <c r="H24" s="328">
        <f>H22+H23</f>
        <v>102176</v>
      </c>
      <c r="I24" s="329">
        <f>I22+I23</f>
        <v>75948</v>
      </c>
      <c r="J24" s="329">
        <f>J22+J23</f>
        <v>75948</v>
      </c>
      <c r="K24" s="329">
        <f>K22+K23</f>
        <v>0</v>
      </c>
      <c r="L24" s="329">
        <f>I24*100/H24</f>
        <v>74.33056686501723</v>
      </c>
      <c r="M24" s="329">
        <f aca="true" t="shared" si="5" ref="M24:T24">M22+M23</f>
        <v>26228</v>
      </c>
      <c r="N24" s="329">
        <f t="shared" si="5"/>
        <v>26228</v>
      </c>
      <c r="O24" s="329">
        <f t="shared" si="5"/>
        <v>0</v>
      </c>
      <c r="P24" s="329">
        <f t="shared" si="5"/>
        <v>26228</v>
      </c>
      <c r="Q24" s="329">
        <f t="shared" si="5"/>
        <v>0</v>
      </c>
      <c r="R24" s="330">
        <f t="shared" si="5"/>
        <v>38584</v>
      </c>
      <c r="S24" s="327">
        <f t="shared" si="5"/>
        <v>86398</v>
      </c>
      <c r="T24" s="327">
        <f t="shared" si="5"/>
        <v>8640</v>
      </c>
      <c r="V24" s="320">
        <f t="shared" si="1"/>
        <v>0</v>
      </c>
    </row>
    <row r="25" spans="1:22" s="293" customFormat="1" ht="33.75" customHeight="1">
      <c r="A25" s="658">
        <v>1</v>
      </c>
      <c r="B25" s="336" t="s">
        <v>235</v>
      </c>
      <c r="C25" s="665" t="s">
        <v>230</v>
      </c>
      <c r="D25" s="621" t="s">
        <v>231</v>
      </c>
      <c r="E25" s="314">
        <f>F25+H27+S27+T27</f>
        <v>58520</v>
      </c>
      <c r="F25" s="313">
        <v>43240</v>
      </c>
      <c r="G25" s="314" t="s">
        <v>486</v>
      </c>
      <c r="H25" s="315">
        <f>I25+M25</f>
        <v>0</v>
      </c>
      <c r="I25" s="316">
        <f>J25+K25</f>
        <v>0</v>
      </c>
      <c r="J25" s="317">
        <v>0</v>
      </c>
      <c r="K25" s="317">
        <v>0</v>
      </c>
      <c r="L25" s="316" t="s">
        <v>418</v>
      </c>
      <c r="M25" s="316">
        <f>N25+O25</f>
        <v>0</v>
      </c>
      <c r="N25" s="317">
        <v>0</v>
      </c>
      <c r="O25" s="317">
        <v>0</v>
      </c>
      <c r="P25" s="317">
        <v>0</v>
      </c>
      <c r="Q25" s="317">
        <v>0</v>
      </c>
      <c r="R25" s="318">
        <v>58520</v>
      </c>
      <c r="S25" s="319">
        <v>0</v>
      </c>
      <c r="T25" s="319">
        <v>0</v>
      </c>
      <c r="V25" s="320">
        <f t="shared" si="1"/>
        <v>0</v>
      </c>
    </row>
    <row r="26" spans="1:22" s="293" customFormat="1" ht="33.75" customHeight="1">
      <c r="A26" s="659"/>
      <c r="B26" s="600"/>
      <c r="C26" s="615"/>
      <c r="D26" s="622"/>
      <c r="E26" s="602">
        <v>58520</v>
      </c>
      <c r="F26" s="604">
        <v>43240</v>
      </c>
      <c r="G26" s="321" t="s">
        <v>487</v>
      </c>
      <c r="H26" s="322">
        <f>I26+M26</f>
        <v>15280</v>
      </c>
      <c r="I26" s="323">
        <f>J26+K26</f>
        <v>15280</v>
      </c>
      <c r="J26" s="324">
        <v>15280</v>
      </c>
      <c r="K26" s="324">
        <v>0</v>
      </c>
      <c r="L26" s="323">
        <f>I26*100/H26</f>
        <v>100</v>
      </c>
      <c r="M26" s="323">
        <f>N26+O26</f>
        <v>0</v>
      </c>
      <c r="N26" s="324">
        <v>0</v>
      </c>
      <c r="O26" s="324">
        <v>0</v>
      </c>
      <c r="P26" s="324">
        <v>0</v>
      </c>
      <c r="Q26" s="324">
        <v>0</v>
      </c>
      <c r="R26" s="325">
        <v>0</v>
      </c>
      <c r="S26" s="326">
        <v>0</v>
      </c>
      <c r="T26" s="326">
        <v>0</v>
      </c>
      <c r="V26" s="320">
        <f t="shared" si="1"/>
        <v>0</v>
      </c>
    </row>
    <row r="27" spans="1:22" s="293" customFormat="1" ht="33.75" customHeight="1" thickBot="1">
      <c r="A27" s="660"/>
      <c r="B27" s="601"/>
      <c r="C27" s="666"/>
      <c r="D27" s="623"/>
      <c r="E27" s="603"/>
      <c r="F27" s="603"/>
      <c r="G27" s="327" t="s">
        <v>488</v>
      </c>
      <c r="H27" s="328">
        <f>H25+H26</f>
        <v>15280</v>
      </c>
      <c r="I27" s="329">
        <f>I25+I26</f>
        <v>15280</v>
      </c>
      <c r="J27" s="329">
        <f>J25+J26</f>
        <v>15280</v>
      </c>
      <c r="K27" s="329">
        <f>K25+K26</f>
        <v>0</v>
      </c>
      <c r="L27" s="329">
        <f>I27*100/H27</f>
        <v>100</v>
      </c>
      <c r="M27" s="329">
        <f aca="true" t="shared" si="6" ref="M27:T27">M25+M26</f>
        <v>0</v>
      </c>
      <c r="N27" s="329">
        <f t="shared" si="6"/>
        <v>0</v>
      </c>
      <c r="O27" s="329">
        <f t="shared" si="6"/>
        <v>0</v>
      </c>
      <c r="P27" s="329">
        <f t="shared" si="6"/>
        <v>0</v>
      </c>
      <c r="Q27" s="329">
        <f t="shared" si="6"/>
        <v>0</v>
      </c>
      <c r="R27" s="330">
        <f t="shared" si="6"/>
        <v>58520</v>
      </c>
      <c r="S27" s="327">
        <f t="shared" si="6"/>
        <v>0</v>
      </c>
      <c r="T27" s="327">
        <f t="shared" si="6"/>
        <v>0</v>
      </c>
      <c r="V27" s="320">
        <f t="shared" si="1"/>
        <v>0</v>
      </c>
    </row>
    <row r="28" spans="1:22" s="293" customFormat="1" ht="33.75" customHeight="1">
      <c r="A28" s="624" t="s">
        <v>236</v>
      </c>
      <c r="B28" s="625"/>
      <c r="C28" s="625"/>
      <c r="D28" s="626"/>
      <c r="E28" s="337">
        <f>E13+E16+E19+E22</f>
        <v>3158795</v>
      </c>
      <c r="F28" s="338">
        <f>F13+F16+F19+F22</f>
        <v>1667086</v>
      </c>
      <c r="G28" s="314" t="s">
        <v>486</v>
      </c>
      <c r="H28" s="339">
        <f aca="true" t="shared" si="7" ref="H28:K30">H13+H16+H19+H22+H25</f>
        <v>1118670</v>
      </c>
      <c r="I28" s="295">
        <f t="shared" si="7"/>
        <v>838316</v>
      </c>
      <c r="J28" s="295">
        <f t="shared" si="7"/>
        <v>820316</v>
      </c>
      <c r="K28" s="295">
        <f t="shared" si="7"/>
        <v>18000</v>
      </c>
      <c r="L28" s="340">
        <f>I28*100/H28</f>
        <v>74.93863248321668</v>
      </c>
      <c r="M28" s="295">
        <f aca="true" t="shared" si="8" ref="M28:T30">M13+M16+M19+M22+M25</f>
        <v>280354</v>
      </c>
      <c r="N28" s="295">
        <f t="shared" si="8"/>
        <v>280354</v>
      </c>
      <c r="O28" s="295">
        <f t="shared" si="8"/>
        <v>0</v>
      </c>
      <c r="P28" s="295">
        <f t="shared" si="8"/>
        <v>274354</v>
      </c>
      <c r="Q28" s="295">
        <f t="shared" si="8"/>
        <v>6000</v>
      </c>
      <c r="R28" s="295">
        <f t="shared" si="8"/>
        <v>1469614</v>
      </c>
      <c r="S28" s="341">
        <f t="shared" si="8"/>
        <v>364399</v>
      </c>
      <c r="T28" s="341">
        <f t="shared" si="8"/>
        <v>8640</v>
      </c>
      <c r="V28" s="320">
        <f t="shared" si="1"/>
        <v>0</v>
      </c>
    </row>
    <row r="29" spans="1:22" s="293" customFormat="1" ht="33.75" customHeight="1">
      <c r="A29" s="627"/>
      <c r="B29" s="628"/>
      <c r="C29" s="628"/>
      <c r="D29" s="629"/>
      <c r="E29" s="619">
        <f>E14+E17+E20+E23</f>
        <v>2366039.75</v>
      </c>
      <c r="F29" s="619">
        <f>F14+F17+F20+F23</f>
        <v>1248649</v>
      </c>
      <c r="G29" s="321" t="s">
        <v>487</v>
      </c>
      <c r="H29" s="342">
        <f t="shared" si="7"/>
        <v>15280</v>
      </c>
      <c r="I29" s="297">
        <f t="shared" si="7"/>
        <v>15280</v>
      </c>
      <c r="J29" s="297">
        <f t="shared" si="7"/>
        <v>15280</v>
      </c>
      <c r="K29" s="297">
        <f t="shared" si="7"/>
        <v>0</v>
      </c>
      <c r="L29" s="343">
        <f>I29*100/H29</f>
        <v>100</v>
      </c>
      <c r="M29" s="297">
        <f t="shared" si="8"/>
        <v>0</v>
      </c>
      <c r="N29" s="297">
        <f t="shared" si="8"/>
        <v>0</v>
      </c>
      <c r="O29" s="297">
        <f t="shared" si="8"/>
        <v>0</v>
      </c>
      <c r="P29" s="297">
        <f t="shared" si="8"/>
        <v>0</v>
      </c>
      <c r="Q29" s="297">
        <f t="shared" si="8"/>
        <v>0</v>
      </c>
      <c r="R29" s="297">
        <f t="shared" si="8"/>
        <v>0</v>
      </c>
      <c r="S29" s="344">
        <f t="shared" si="8"/>
        <v>0</v>
      </c>
      <c r="T29" s="344">
        <f t="shared" si="8"/>
        <v>0</v>
      </c>
      <c r="V29" s="320">
        <f t="shared" si="1"/>
        <v>0</v>
      </c>
    </row>
    <row r="30" spans="1:22" ht="33.75" customHeight="1" thickBot="1">
      <c r="A30" s="630"/>
      <c r="B30" s="631"/>
      <c r="C30" s="631"/>
      <c r="D30" s="632"/>
      <c r="E30" s="620"/>
      <c r="F30" s="620"/>
      <c r="G30" s="327" t="s">
        <v>488</v>
      </c>
      <c r="H30" s="345">
        <f t="shared" si="7"/>
        <v>1133950</v>
      </c>
      <c r="I30" s="346">
        <f t="shared" si="7"/>
        <v>853596</v>
      </c>
      <c r="J30" s="346">
        <f t="shared" si="7"/>
        <v>835596</v>
      </c>
      <c r="K30" s="346">
        <f t="shared" si="7"/>
        <v>18000</v>
      </c>
      <c r="L30" s="347">
        <f>I30*100/H30</f>
        <v>75.2763349354028</v>
      </c>
      <c r="M30" s="346">
        <f t="shared" si="8"/>
        <v>280354</v>
      </c>
      <c r="N30" s="346">
        <f t="shared" si="8"/>
        <v>280354</v>
      </c>
      <c r="O30" s="346">
        <f t="shared" si="8"/>
        <v>0</v>
      </c>
      <c r="P30" s="346">
        <f t="shared" si="8"/>
        <v>274354</v>
      </c>
      <c r="Q30" s="346">
        <f t="shared" si="8"/>
        <v>6000</v>
      </c>
      <c r="R30" s="346">
        <f t="shared" si="8"/>
        <v>1469614</v>
      </c>
      <c r="S30" s="348">
        <f t="shared" si="8"/>
        <v>364399</v>
      </c>
      <c r="T30" s="348">
        <f t="shared" si="8"/>
        <v>8640</v>
      </c>
      <c r="V30" s="320">
        <f t="shared" si="1"/>
        <v>0</v>
      </c>
    </row>
    <row r="31" spans="1:7" ht="15.75">
      <c r="A31" s="287"/>
      <c r="B31" s="287"/>
      <c r="C31" s="285"/>
      <c r="D31" s="284"/>
      <c r="E31" s="284"/>
      <c r="F31" s="284"/>
      <c r="G31" s="284"/>
    </row>
    <row r="32" spans="1:7" ht="15.75">
      <c r="A32" s="608" t="s">
        <v>240</v>
      </c>
      <c r="B32" s="609"/>
      <c r="C32" s="609"/>
      <c r="D32" s="609"/>
      <c r="E32" s="609"/>
      <c r="F32" s="609"/>
      <c r="G32" s="349"/>
    </row>
    <row r="33" spans="1:7" ht="15.75">
      <c r="A33" s="608" t="s">
        <v>241</v>
      </c>
      <c r="B33" s="609"/>
      <c r="C33" s="609"/>
      <c r="D33" s="609"/>
      <c r="E33" s="609"/>
      <c r="F33" s="609"/>
      <c r="G33" s="349"/>
    </row>
    <row r="34" spans="1:7" ht="15.75">
      <c r="A34" s="608" t="s">
        <v>242</v>
      </c>
      <c r="B34" s="609"/>
      <c r="C34" s="609"/>
      <c r="D34" s="609"/>
      <c r="E34" s="609"/>
      <c r="F34" s="609"/>
      <c r="G34" s="284"/>
    </row>
    <row r="35" spans="1:7" ht="15.75">
      <c r="A35" s="284"/>
      <c r="B35" s="285"/>
      <c r="C35" s="285"/>
      <c r="D35" s="284"/>
      <c r="E35" s="284"/>
      <c r="F35" s="284"/>
      <c r="G35" s="284"/>
    </row>
    <row r="36" spans="1:20" ht="14.25" customHeight="1">
      <c r="A36" s="284"/>
      <c r="B36" s="285"/>
      <c r="C36" s="285"/>
      <c r="D36" s="284"/>
      <c r="E36" s="284"/>
      <c r="F36" s="284"/>
      <c r="G36" s="284"/>
      <c r="H36" s="350">
        <f>H28+H29-H30</f>
        <v>0</v>
      </c>
      <c r="I36" s="350">
        <f>I28+I29-I30</f>
        <v>0</v>
      </c>
      <c r="J36" s="350">
        <f>J28+J29-J30</f>
        <v>0</v>
      </c>
      <c r="K36" s="350">
        <f>K28+K29-K30</f>
        <v>0</v>
      </c>
      <c r="L36" s="350"/>
      <c r="M36" s="350">
        <f aca="true" t="shared" si="9" ref="M36:T36">M28+M29-M30</f>
        <v>0</v>
      </c>
      <c r="N36" s="350">
        <f t="shared" si="9"/>
        <v>0</v>
      </c>
      <c r="O36" s="350">
        <f t="shared" si="9"/>
        <v>0</v>
      </c>
      <c r="P36" s="350">
        <f t="shared" si="9"/>
        <v>0</v>
      </c>
      <c r="Q36" s="350">
        <f t="shared" si="9"/>
        <v>0</v>
      </c>
      <c r="R36" s="350">
        <f t="shared" si="9"/>
        <v>0</v>
      </c>
      <c r="S36" s="350">
        <f t="shared" si="9"/>
        <v>0</v>
      </c>
      <c r="T36" s="350">
        <f t="shared" si="9"/>
        <v>0</v>
      </c>
    </row>
    <row r="37" spans="1:16" ht="15.75">
      <c r="A37" s="284"/>
      <c r="B37" s="285"/>
      <c r="C37" s="285"/>
      <c r="D37" s="284"/>
      <c r="E37" s="284"/>
      <c r="F37" s="284"/>
      <c r="G37" s="284"/>
      <c r="P37" s="350">
        <f>P30+Q30-M30</f>
        <v>0</v>
      </c>
    </row>
    <row r="38" spans="1:7" ht="15.75">
      <c r="A38" s="351"/>
      <c r="B38" s="285"/>
      <c r="C38" s="285"/>
      <c r="D38" s="284"/>
      <c r="E38" s="284"/>
      <c r="F38" s="284"/>
      <c r="G38" s="284"/>
    </row>
    <row r="39" spans="1:7" ht="15.75">
      <c r="A39" s="284"/>
      <c r="B39" s="285"/>
      <c r="C39" s="285"/>
      <c r="D39" s="284"/>
      <c r="E39" s="284"/>
      <c r="F39" s="284"/>
      <c r="G39" s="284"/>
    </row>
    <row r="40" spans="1:7" ht="15.75">
      <c r="A40" s="284"/>
      <c r="B40" s="285"/>
      <c r="C40" s="285"/>
      <c r="D40" s="284"/>
      <c r="E40" s="284"/>
      <c r="F40" s="284"/>
      <c r="G40" s="284"/>
    </row>
    <row r="41" spans="1:7" ht="15.75">
      <c r="A41" s="284"/>
      <c r="B41" s="285"/>
      <c r="C41" s="285"/>
      <c r="D41" s="284"/>
      <c r="E41" s="284"/>
      <c r="F41" s="284"/>
      <c r="G41" s="284"/>
    </row>
    <row r="42" spans="1:7" ht="15.75">
      <c r="A42" s="664"/>
      <c r="B42" s="664"/>
      <c r="C42" s="285"/>
      <c r="D42" s="284"/>
      <c r="E42" s="284"/>
      <c r="F42" s="284"/>
      <c r="G42" s="284"/>
    </row>
    <row r="43" spans="1:7" ht="15.75">
      <c r="A43" s="664"/>
      <c r="B43" s="664"/>
      <c r="C43" s="285"/>
      <c r="D43" s="284"/>
      <c r="E43" s="284"/>
      <c r="F43" s="284"/>
      <c r="G43" s="284"/>
    </row>
    <row r="44" spans="1:7" ht="15.75">
      <c r="A44" s="284"/>
      <c r="B44" s="285"/>
      <c r="C44" s="285"/>
      <c r="D44" s="284"/>
      <c r="E44" s="284"/>
      <c r="F44" s="284"/>
      <c r="G44" s="284"/>
    </row>
    <row r="45" spans="1:7" ht="15.75">
      <c r="A45" s="284"/>
      <c r="B45" s="285"/>
      <c r="C45" s="285"/>
      <c r="D45" s="284"/>
      <c r="E45" s="284"/>
      <c r="F45" s="284"/>
      <c r="G45" s="284"/>
    </row>
  </sheetData>
  <mergeCells count="61">
    <mergeCell ref="A5:T5"/>
    <mergeCell ref="T9:T11"/>
    <mergeCell ref="E23:E24"/>
    <mergeCell ref="B17:B18"/>
    <mergeCell ref="N10:Q10"/>
    <mergeCell ref="J10:J11"/>
    <mergeCell ref="K10:K11"/>
    <mergeCell ref="L10:L11"/>
    <mergeCell ref="M10:M11"/>
    <mergeCell ref="A22:A24"/>
    <mergeCell ref="D9:D11"/>
    <mergeCell ref="B20:B21"/>
    <mergeCell ref="D13:D15"/>
    <mergeCell ref="C9:C11"/>
    <mergeCell ref="C19:C21"/>
    <mergeCell ref="D19:D21"/>
    <mergeCell ref="D16:D18"/>
    <mergeCell ref="C13:C15"/>
    <mergeCell ref="E29:E30"/>
    <mergeCell ref="E20:E21"/>
    <mergeCell ref="A43:B43"/>
    <mergeCell ref="A42:B42"/>
    <mergeCell ref="A33:F33"/>
    <mergeCell ref="A34:F34"/>
    <mergeCell ref="B23:B24"/>
    <mergeCell ref="A25:A27"/>
    <mergeCell ref="C25:C27"/>
    <mergeCell ref="D25:D27"/>
    <mergeCell ref="A13:A15"/>
    <mergeCell ref="A19:A21"/>
    <mergeCell ref="A16:A18"/>
    <mergeCell ref="C17:C18"/>
    <mergeCell ref="Q1:S1"/>
    <mergeCell ref="Q2:S2"/>
    <mergeCell ref="Q3:S3"/>
    <mergeCell ref="F9:F11"/>
    <mergeCell ref="H9:H11"/>
    <mergeCell ref="I9:Q9"/>
    <mergeCell ref="R9:R11"/>
    <mergeCell ref="S9:S11"/>
    <mergeCell ref="I10:I11"/>
    <mergeCell ref="G8:R8"/>
    <mergeCell ref="A6:S6"/>
    <mergeCell ref="A32:F32"/>
    <mergeCell ref="E9:E10"/>
    <mergeCell ref="A9:A11"/>
    <mergeCell ref="B14:B15"/>
    <mergeCell ref="B9:B10"/>
    <mergeCell ref="F29:F30"/>
    <mergeCell ref="D22:D24"/>
    <mergeCell ref="A28:D30"/>
    <mergeCell ref="E17:E18"/>
    <mergeCell ref="B26:B27"/>
    <mergeCell ref="E26:E27"/>
    <mergeCell ref="F26:F27"/>
    <mergeCell ref="F14:F15"/>
    <mergeCell ref="F17:F18"/>
    <mergeCell ref="F20:F21"/>
    <mergeCell ref="F23:F24"/>
    <mergeCell ref="E14:E15"/>
    <mergeCell ref="C22:C24"/>
  </mergeCells>
  <printOptions horizontalCentered="1"/>
  <pageMargins left="0.984251968503937" right="0.7086614173228347" top="0.7874015748031497" bottom="0.984251968503937" header="0" footer="0.1968503937007874"/>
  <pageSetup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</dc:creator>
  <cp:keywords/>
  <dc:description/>
  <cp:lastModifiedBy>w.karbowiak</cp:lastModifiedBy>
  <cp:lastPrinted>2006-03-03T08:21:09Z</cp:lastPrinted>
  <dcterms:created xsi:type="dcterms:W3CDTF">2004-11-22T07:38:11Z</dcterms:created>
  <dcterms:modified xsi:type="dcterms:W3CDTF">2006-03-03T12:38:56Z</dcterms:modified>
  <cp:category/>
  <cp:version/>
  <cp:contentType/>
  <cp:contentStatus/>
</cp:coreProperties>
</file>