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.1" sheetId="1" r:id="rId1"/>
    <sheet name="ZAŁ.2" sheetId="2" r:id="rId2"/>
    <sheet name="ZAŁ.3" sheetId="3" r:id="rId3"/>
    <sheet name="Arkusz3" sheetId="4" r:id="rId4"/>
  </sheets>
  <definedNames>
    <definedName name="_xlnm.Print_Titles" localSheetId="0">'ZAŁ.1'!$9:$10</definedName>
    <definedName name="_xlnm.Print_Titles" localSheetId="1">'ZAŁ.2'!$8:$9</definedName>
  </definedNames>
  <calcPr fullCalcOnLoad="1"/>
</workbook>
</file>

<file path=xl/sharedStrings.xml><?xml version="1.0" encoding="utf-8"?>
<sst xmlns="http://schemas.openxmlformats.org/spreadsheetml/2006/main" count="767" uniqueCount="126">
  <si>
    <t xml:space="preserve"> </t>
  </si>
  <si>
    <t>Restrukturyzacja i modernizacja sektora żywnościowego oraz rozwój obszarów wiejskich</t>
  </si>
  <si>
    <t>Dotacje celowe otrzymane z budżetu państwa na zadania bieżące z zakresu administracji rządowej oraz inne zadania zlecone ustawami realizowane przez samorząd województwa</t>
  </si>
  <si>
    <t>Dotacje celowe otrzymane z budżetu państwa na inwestycje i zakupy inwestycyjne z zakresu administracji rządowej oraz inne zadania zlecone ustawami realizowane przez samorząd województwa</t>
  </si>
  <si>
    <t>Rozwój przedsiębiorczości</t>
  </si>
  <si>
    <t>Dotacje celowe otrzymane z budżetu państwa na realizację bieżących zadań własnych samorządu województwa</t>
  </si>
  <si>
    <t>Środki na dofinansowanie własnych zadań bieżących samorządów województw, pozyskane z innych źródeł</t>
  </si>
  <si>
    <t>Środki na dofinansowanie własnych inwestycji samorządów województw, pozyskane z innych źródeł</t>
  </si>
  <si>
    <t>Różne rozliczenia finansowe</t>
  </si>
  <si>
    <t>Wpływy z różnych dochodów</t>
  </si>
  <si>
    <t>Zakłady kształcenia nauczycieli</t>
  </si>
  <si>
    <t>Dotacje celowe otrzymane z budżetu państwa na realizację inwestycji i zakupów inwestycyjnych własnych samorządu województwa</t>
  </si>
  <si>
    <t>Szpitale ogólne</t>
  </si>
  <si>
    <t>Dotacje otrzymane z funduszy celowych na finansowanie lub dofinansowanie kosztów realizacji inwestycji i zakupów inwestycyjnych jednostek sektora finansów publicznych</t>
  </si>
  <si>
    <t>Zakłady opiekuńczo-lecznicze i pielęgnacyjno-opiekuńcze</t>
  </si>
  <si>
    <t>Wojewódzkie urzędy pracy</t>
  </si>
  <si>
    <t>Pozostała działalność</t>
  </si>
  <si>
    <t>Kolonie i obozy oraz inne formy wypoczynku dzieci i młodzieży</t>
  </si>
  <si>
    <t>Teatry</t>
  </si>
  <si>
    <t>Dotacje celowe otrzymane z budżetu państwa na zadania bieżące realizowane przez samorząd województwa na podstawie porozumień z organami administracji rządowej</t>
  </si>
  <si>
    <t>Filharmonie, orkiestry , chóry i kapele</t>
  </si>
  <si>
    <t>Załącznik Nr  1 do Uchwały</t>
  </si>
  <si>
    <t>Sejmiku Województwa</t>
  </si>
  <si>
    <t>Nr     /     /06 z dnia            2006 r.</t>
  </si>
  <si>
    <t>w złotych</t>
  </si>
  <si>
    <t>Dział</t>
  </si>
  <si>
    <t>Rozdział</t>
  </si>
  <si>
    <t>§</t>
  </si>
  <si>
    <t>Wyszczególnienie</t>
  </si>
  <si>
    <t>Plan na 2006 r.</t>
  </si>
  <si>
    <t>Zwiększenie</t>
  </si>
  <si>
    <t>Zmniejszenie</t>
  </si>
  <si>
    <t>Plan po zmianach</t>
  </si>
  <si>
    <t>DOCHODY OGÓŁEM</t>
  </si>
  <si>
    <t>010</t>
  </si>
  <si>
    <t>01036</t>
  </si>
  <si>
    <t>0970</t>
  </si>
  <si>
    <t>ROLNICTWO I ŁOWIECTWO</t>
  </si>
  <si>
    <t>PRZETWÓRSTWO PRZEMYSŁOWE</t>
  </si>
  <si>
    <t xml:space="preserve">Dotacje celowe otrzymane z budżetu państwa na realizację inwestycji i zakupów inwestycyjnych własnych samorządu województwa </t>
  </si>
  <si>
    <t>RÓŻNE ROZLICZENIA</t>
  </si>
  <si>
    <t>OŚWIATA I WYCHOWANIE</t>
  </si>
  <si>
    <t>OCHRONA ZDROWIA</t>
  </si>
  <si>
    <t>POZOSTAŁE ZADANIA W ZAKRESIE POLITYKI SPOŁECZNEJ</t>
  </si>
  <si>
    <t>EDUKACYJNA OPIEKA WYCHOWAWCZA</t>
  </si>
  <si>
    <t>KULTURA I OCHRONA DZIEDZICTWA NARODOWEGO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</si>
  <si>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</si>
  <si>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</si>
  <si>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</si>
  <si>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</si>
  <si>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</si>
  <si>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Wydatki na zakupy inwestycyjne jednostek budżetowych</t>
  </si>
  <si>
    <t>Wydatki inwestycyjne jednostek budżetowych</t>
  </si>
  <si>
    <t>Dotacje z funduszy celowych na finansowanie lub dofinansowanie kosztów realizacji inwestycji i zakupów inwestycyjnych jednostek sektora finansów publicznych</t>
  </si>
  <si>
    <t>Przeciwdziałanie alkoholizmowi</t>
  </si>
  <si>
    <t>Dotacje celowe przekazane gminie na zadania bieżące realizowane na podstawie porozumień (umów) między jednostkami samorządu terytorialnego</t>
  </si>
  <si>
    <t>Dotacja celowa z budżetu na finansowanie lub dofinansowanie zadań zleconych do realizacji stowarzyszeniom</t>
  </si>
  <si>
    <t>Wydatki osobowe niezaliczone do wynagrodzeń</t>
  </si>
  <si>
    <t>Wynagrodzenia bezosobowe</t>
  </si>
  <si>
    <t>Zakup usług dostępu do sieci Internet</t>
  </si>
  <si>
    <t>Podróże służbowe krajowe</t>
  </si>
  <si>
    <t>Podróże służbowe zagraniczne</t>
  </si>
  <si>
    <t>Regionalne ośrodki polityki społecznej</t>
  </si>
  <si>
    <t>Dotacje celowe przekazane  dla powiatu na zadania bieżące realizowane na podstawie porozumień (umów) między jednostkami samorządu terytorialnego</t>
  </si>
  <si>
    <t>Zakup środków żywności</t>
  </si>
  <si>
    <t>Zakup energii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</si>
  <si>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</si>
  <si>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</si>
  <si>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Biblioteki</t>
  </si>
  <si>
    <t>Muzea</t>
  </si>
  <si>
    <t>Załącznik Nr 2  do Uchwały</t>
  </si>
  <si>
    <t>Nr    /    /06 z dnia        .2006 r.</t>
  </si>
  <si>
    <r>
      <t xml:space="preserve">W załączniku </t>
    </r>
    <r>
      <rPr>
        <b/>
        <sz val="10"/>
        <rFont val="Times New Roman CE"/>
        <family val="1"/>
      </rPr>
      <t xml:space="preserve">Nr 2 "Wydatki budżetu Województwa Kujawsko-Pomorskiego na rok 2006" </t>
    </r>
    <r>
      <rPr>
        <sz val="10"/>
        <rFont val="Times New Roman CE"/>
        <family val="1"/>
      </rPr>
      <t xml:space="preserve">do uchwały Nr XLII/598/05 Sejmiku Województwa Kujawsko-Pomorskiego z dnia 29 grudnia 2005 r. w sprawie uchwalenia budżetu Województwa Kujawsko-Pomorskiego na 2006 r. uszczegółowionej uchwałą Nr 2/29/06 Zarządu Województwa Kujawsko-Pomorskiego z dnia 11 stycznia  2006 r. w sprawie ustalenia układu wykonawczego budżetu Województwa Kujawsko-Pomorskiego na 2006 r. (z późn. zm.) wprowadza się następujące zmiany:                 </t>
    </r>
  </si>
  <si>
    <t>WYDATKI OGÓŁEM</t>
  </si>
  <si>
    <t>POMOC SPOŁECZNA</t>
  </si>
  <si>
    <t xml:space="preserve">Dotacje celowe z budżetu na finansowanie lub dofinansowanie kosztów realizacji inwestycji i zakupów inwestycyjnych jednostek niezaliczanych do sektora finansów publicznych </t>
  </si>
  <si>
    <t xml:space="preserve">Dotacje celowe z budżetu na finansowanie lub dofinansowanie kosztów realizacji inwestycji i zakupów inwestycyjnych innych jednostek sektora finansów publicznych </t>
  </si>
  <si>
    <t>92113</t>
  </si>
  <si>
    <t>Centra kultury i sztuki</t>
  </si>
  <si>
    <t>2550</t>
  </si>
  <si>
    <t>Dotacja podmiotowa z budżetu dla państwowej instytucji kultury</t>
  </si>
  <si>
    <t>Dotacja celowa z budżetu dla jednostek niezaliczanych do sektora finansów publicznych realizujących projekty finansowane z udziałem środków z budżetu Unii Europejskiej</t>
  </si>
  <si>
    <t>Filharmonie, orkiestry, chóry i kapele</t>
  </si>
  <si>
    <r>
      <t xml:space="preserve">W załączniku </t>
    </r>
    <r>
      <rPr>
        <b/>
        <sz val="10"/>
        <rFont val="Times New Roman CE"/>
        <family val="1"/>
      </rPr>
      <t xml:space="preserve">Nr 1 "Dochody budżetu Województwa Kujawsko-Pomorskiego na rok 2006" </t>
    </r>
    <r>
      <rPr>
        <sz val="10"/>
        <rFont val="Times New Roman CE"/>
        <family val="1"/>
      </rPr>
      <t>do uchwały Nr XLII/598/05 Sejmiku Województwa Kujawsko-Pomorskiego z dnia 29 grudnia 2005 r. w sprawie uchwalenia budżetu Województwa Kujawsko-Pomorskiego                           na 2006 r.  uszczegółowionej uchwałą Nr 2/29/06 w sprawie ustalenia układu wykonawczego budżetu Województwa Kujawsko-Pomorskiego na 2006 r. (z późn. zm.) wprowadza się następujące zmiany:</t>
    </r>
  </si>
  <si>
    <t xml:space="preserve">Załącznik Nr 3 do Uchwały </t>
  </si>
  <si>
    <t>Nr            /06 z dnia              .2006 r.</t>
  </si>
  <si>
    <t>29 grudnia 2005 r. w sprawie uchwalenia budżetu Województwa Kujawsko-Pomorskiego na 2006 r. ( z późn. zm.) wprowadza się</t>
  </si>
  <si>
    <t>następujące zmiany:</t>
  </si>
  <si>
    <t>Lp.</t>
  </si>
  <si>
    <t xml:space="preserve">Plan na 2006 r.     </t>
  </si>
  <si>
    <t>Zmiana             + zwiększenia    - zmniejszenia</t>
  </si>
  <si>
    <t>Dochody</t>
  </si>
  <si>
    <t>Przychody</t>
  </si>
  <si>
    <t>Kredyty bankowe EBI, w tym</t>
  </si>
  <si>
    <t>3.1</t>
  </si>
  <si>
    <t>na zadania w ramach Wojewódzkich Wieloletnich Programów Inwestycyjnych</t>
  </si>
  <si>
    <t>3.2</t>
  </si>
  <si>
    <t>na zadania w ramach Wieloletniego Programu Inwestycyjnego ZPORR</t>
  </si>
  <si>
    <t>3.3</t>
  </si>
  <si>
    <t>na zadania w ramach Sektorowego Programu Operacyjnego</t>
  </si>
  <si>
    <t>Przychody z zaciągniętych pożyczek na prefinansowanie</t>
  </si>
  <si>
    <t>Kredyty na prefinansowanie</t>
  </si>
  <si>
    <t>Kredyt na współfinansowanie zadań dofinansowanych z UE</t>
  </si>
  <si>
    <t>Pożyczki na prefinansowanie</t>
  </si>
  <si>
    <t>Kredyt na spłatę zaciągniętych kredytów</t>
  </si>
  <si>
    <t>Kredyt na spłatę pożyczek zaciągniętych na prefinansowanie w 2005 roku</t>
  </si>
  <si>
    <t>Kredyt na zadania inwestycyjne</t>
  </si>
  <si>
    <t>Inne kredyty na zadania inwestycyjne</t>
  </si>
  <si>
    <t>Wolne środki</t>
  </si>
  <si>
    <t>OGÓŁEM   (w.1 + w.2)</t>
  </si>
  <si>
    <t>Wydatki</t>
  </si>
  <si>
    <t>Rozchody</t>
  </si>
  <si>
    <t>Udzielone pożyczki i kredyty</t>
  </si>
  <si>
    <t>Spłata otrzymanych kredytów</t>
  </si>
  <si>
    <t>Spłata otrzymanych pożyczek na prefinansowanie wydatków</t>
  </si>
  <si>
    <t>OGÓŁEM   (w.12 + w.13)</t>
  </si>
  <si>
    <t>WYNIK FINANSOWY (w.11 - w. 17)</t>
  </si>
  <si>
    <t>Deficyt (-) Nadwyżka (+) (w.1 - w. 12)</t>
  </si>
  <si>
    <t>Pokrycie deficytu budżetowego</t>
  </si>
  <si>
    <t>Kredyty bankowe</t>
  </si>
  <si>
    <t>w tym:</t>
  </si>
  <si>
    <t>A</t>
  </si>
  <si>
    <t>kredyty i pożyczki związane ze śr.z Unii Europejskiej (w.3.2+w.3.3+5)</t>
  </si>
  <si>
    <t>B</t>
  </si>
  <si>
    <t>pozostałe kredyty (w.20-w.A)</t>
  </si>
  <si>
    <r>
      <t xml:space="preserve">W załączniku Nr 3 </t>
    </r>
    <r>
      <rPr>
        <b/>
        <sz val="10"/>
        <rFont val="Times New Roman CE"/>
        <family val="0"/>
      </rPr>
      <t xml:space="preserve">"Wynik budżetowy" </t>
    </r>
    <r>
      <rPr>
        <sz val="10"/>
        <rFont val="Times New Roman CE"/>
        <family val="0"/>
      </rPr>
      <t xml:space="preserve">do uchwały Nr XLII/598/05 Sejmiku Województwa Kujawsko-Pomorskiego z dnia 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</si>
</sst>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00"/>
    <numFmt numFmtId="176" formatCode="#,##0.0"/>
    <numFmt numFmtId="177" formatCode="#,##0.000"/>
    <numFmt numFmtId="178" formatCode="#,##0.0000"/>
    <numFmt numFmtId="179" formatCode="#,##0.00\ &quot;zł&quot;"/>
    <numFmt numFmtId="180" formatCode="#,##0;[Red]#,##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_ ;\-#,##0\ "/>
    <numFmt numFmtId="189" formatCode="_-* #,##0.0000\ _z_ł_-;\-* #,##0.0000\ _z_ł_-;_-* &quot;-&quot;??\ _z_ł_-;_-@_-"/>
    <numFmt numFmtId="190" formatCode="[$-415]d\ mmmm\ yyyy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 CE"/>
      <family val="0"/>
    </font>
    <font>
      <sz val="9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i/>
      <sz val="9"/>
      <name val="Times New Roman CE"/>
      <family val="0"/>
    </font>
    <font>
      <b/>
      <i/>
      <sz val="11"/>
      <name val="Times New Roman CE"/>
      <family val="1"/>
    </font>
    <font>
      <sz val="11"/>
      <name val="Times New Roman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19" applyFont="1" applyFill="1" applyAlignment="1">
      <alignment wrapText="1"/>
      <protection/>
    </xf>
    <xf numFmtId="0" fontId="8" fillId="0" borderId="0" xfId="18" applyFont="1" applyFill="1" applyAlignment="1">
      <alignment wrapText="1"/>
      <protection/>
    </xf>
    <xf numFmtId="0" fontId="1" fillId="0" borderId="0" xfId="18" applyFont="1" applyFill="1" applyAlignment="1">
      <alignment wrapText="1"/>
      <protection/>
    </xf>
    <xf numFmtId="0" fontId="1" fillId="0" borderId="0" xfId="18" applyFont="1" applyFill="1" applyBorder="1" applyAlignment="1">
      <alignment wrapText="1"/>
      <protection/>
    </xf>
    <xf numFmtId="0" fontId="9" fillId="0" borderId="0" xfId="19" applyFont="1" applyFill="1">
      <alignment/>
      <protection/>
    </xf>
    <xf numFmtId="0" fontId="1" fillId="0" borderId="0" xfId="18" applyFont="1" applyFill="1" applyAlignment="1">
      <alignment horizontal="left" wrapText="1"/>
      <protection/>
    </xf>
    <xf numFmtId="0" fontId="10" fillId="0" borderId="0" xfId="18" applyFont="1" applyFill="1" applyAlignment="1">
      <alignment horizontal="left" wrapText="1"/>
      <protection/>
    </xf>
    <xf numFmtId="0" fontId="11" fillId="0" borderId="0" xfId="19" applyFont="1" applyFill="1" applyAlignment="1">
      <alignment horizontal="center" wrapText="1"/>
      <protection/>
    </xf>
    <xf numFmtId="0" fontId="1" fillId="0" borderId="0" xfId="18" applyFont="1" applyFill="1" applyAlignment="1">
      <alignment horizontal="left" wrapText="1"/>
      <protection/>
    </xf>
    <xf numFmtId="0" fontId="1" fillId="0" borderId="0" xfId="18" applyFont="1" applyFill="1" applyBorder="1" applyAlignment="1">
      <alignment horizontal="left" wrapText="1"/>
      <protection/>
    </xf>
    <xf numFmtId="0" fontId="11" fillId="0" borderId="0" xfId="18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4" xfId="19" applyFont="1" applyFill="1" applyBorder="1" applyAlignment="1">
      <alignment horizontal="center" vertical="center" wrapText="1"/>
      <protection/>
    </xf>
    <xf numFmtId="0" fontId="2" fillId="0" borderId="5" xfId="19" applyFont="1" applyFill="1" applyBorder="1" applyAlignment="1">
      <alignment horizontal="center" vertical="center" wrapText="1"/>
      <protection/>
    </xf>
    <xf numFmtId="0" fontId="2" fillId="0" borderId="5" xfId="18" applyFont="1" applyFill="1" applyBorder="1" applyAlignment="1">
      <alignment horizontal="center" vertical="center" wrapText="1"/>
      <protection/>
    </xf>
    <xf numFmtId="0" fontId="2" fillId="0" borderId="6" xfId="18" applyFont="1" applyFill="1" applyBorder="1" applyAlignment="1">
      <alignment horizontal="center" vertical="center" wrapText="1"/>
      <protection/>
    </xf>
    <xf numFmtId="0" fontId="2" fillId="0" borderId="0" xfId="18" applyFont="1" applyFill="1" applyBorder="1" applyAlignment="1">
      <alignment horizontal="center" vertical="center" wrapText="1"/>
      <protection/>
    </xf>
    <xf numFmtId="0" fontId="2" fillId="0" borderId="0" xfId="19" applyFont="1" applyFill="1" applyAlignment="1">
      <alignment horizontal="center" vertical="center" wrapText="1"/>
      <protection/>
    </xf>
    <xf numFmtId="0" fontId="10" fillId="0" borderId="7" xfId="19" applyFont="1" applyFill="1" applyBorder="1" applyAlignment="1">
      <alignment horizontal="center" wrapText="1"/>
      <protection/>
    </xf>
    <xf numFmtId="0" fontId="10" fillId="0" borderId="8" xfId="19" applyFont="1" applyFill="1" applyBorder="1" applyAlignment="1">
      <alignment horizontal="center" wrapText="1"/>
      <protection/>
    </xf>
    <xf numFmtId="0" fontId="10" fillId="0" borderId="9" xfId="19" applyFont="1" applyFill="1" applyBorder="1" applyAlignment="1">
      <alignment horizontal="center" wrapText="1"/>
      <protection/>
    </xf>
    <xf numFmtId="0" fontId="12" fillId="0" borderId="9" xfId="18" applyFont="1" applyFill="1" applyBorder="1" applyAlignment="1">
      <alignment horizontal="center" wrapText="1"/>
      <protection/>
    </xf>
    <xf numFmtId="0" fontId="12" fillId="0" borderId="6" xfId="18" applyFont="1" applyFill="1" applyBorder="1" applyAlignment="1">
      <alignment horizontal="center" wrapText="1"/>
      <protection/>
    </xf>
    <xf numFmtId="0" fontId="12" fillId="0" borderId="0" xfId="18" applyFont="1" applyFill="1" applyBorder="1" applyAlignment="1">
      <alignment horizontal="center" wrapText="1"/>
      <protection/>
    </xf>
    <xf numFmtId="0" fontId="10" fillId="0" borderId="0" xfId="19" applyFont="1" applyFill="1" applyAlignment="1">
      <alignment wrapText="1"/>
      <protection/>
    </xf>
    <xf numFmtId="0" fontId="4" fillId="0" borderId="7" xfId="19" applyFont="1" applyFill="1" applyBorder="1" applyAlignment="1">
      <alignment horizontal="center" vertical="center" wrapText="1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9" xfId="19" applyFont="1" applyFill="1" applyBorder="1" applyAlignment="1">
      <alignment vertical="center" wrapText="1"/>
      <protection/>
    </xf>
    <xf numFmtId="3" fontId="13" fillId="0" borderId="9" xfId="19" applyNumberFormat="1" applyFont="1" applyFill="1" applyBorder="1" applyAlignment="1">
      <alignment vertical="center" wrapText="1"/>
      <protection/>
    </xf>
    <xf numFmtId="3" fontId="13" fillId="0" borderId="9" xfId="18" applyNumberFormat="1" applyFont="1" applyFill="1" applyBorder="1" applyAlignment="1">
      <alignment vertical="center" wrapText="1"/>
      <protection/>
    </xf>
    <xf numFmtId="3" fontId="13" fillId="0" borderId="6" xfId="18" applyNumberFormat="1" applyFont="1" applyFill="1" applyBorder="1" applyAlignment="1">
      <alignment vertical="center" wrapText="1"/>
      <protection/>
    </xf>
    <xf numFmtId="3" fontId="13" fillId="0" borderId="0" xfId="18" applyNumberFormat="1" applyFont="1" applyFill="1" applyBorder="1" applyAlignment="1">
      <alignment vertical="center" wrapText="1"/>
      <protection/>
    </xf>
    <xf numFmtId="0" fontId="4" fillId="0" borderId="0" xfId="19" applyFont="1" applyFill="1" applyAlignment="1">
      <alignment wrapText="1"/>
      <protection/>
    </xf>
    <xf numFmtId="3" fontId="13" fillId="0" borderId="6" xfId="19" applyNumberFormat="1" applyFont="1" applyFill="1" applyBorder="1" applyAlignment="1">
      <alignment vertical="center" wrapText="1"/>
      <protection/>
    </xf>
    <xf numFmtId="3" fontId="13" fillId="0" borderId="0" xfId="19" applyNumberFormat="1" applyFont="1" applyFill="1" applyBorder="1" applyAlignment="1">
      <alignment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0" fontId="10" fillId="0" borderId="12" xfId="19" applyFont="1" applyFill="1" applyBorder="1" applyAlignment="1">
      <alignment vertical="center" wrapText="1"/>
      <protection/>
    </xf>
    <xf numFmtId="3" fontId="10" fillId="0" borderId="12" xfId="19" applyNumberFormat="1" applyFont="1" applyFill="1" applyBorder="1" applyAlignment="1">
      <alignment vertical="center" wrapText="1"/>
      <protection/>
    </xf>
    <xf numFmtId="3" fontId="10" fillId="0" borderId="12" xfId="18" applyNumberFormat="1" applyFont="1" applyFill="1" applyBorder="1" applyAlignment="1">
      <alignment vertical="center" wrapText="1"/>
      <protection/>
    </xf>
    <xf numFmtId="3" fontId="10" fillId="0" borderId="6" xfId="18" applyNumberFormat="1" applyFont="1" applyFill="1" applyBorder="1" applyAlignment="1">
      <alignment vertical="center" wrapText="1"/>
      <protection/>
    </xf>
    <xf numFmtId="3" fontId="10" fillId="0" borderId="0" xfId="18" applyNumberFormat="1" applyFont="1" applyFill="1" applyBorder="1" applyAlignment="1">
      <alignment vertical="center" wrapText="1"/>
      <protection/>
    </xf>
    <xf numFmtId="0" fontId="3" fillId="0" borderId="0" xfId="19" applyFont="1" applyFill="1" applyAlignment="1">
      <alignment wrapText="1"/>
      <protection/>
    </xf>
    <xf numFmtId="0" fontId="1" fillId="0" borderId="10" xfId="19" applyFont="1" applyFill="1" applyBorder="1" applyAlignment="1">
      <alignment horizontal="center" vertical="center" wrapText="1"/>
      <protection/>
    </xf>
    <xf numFmtId="0" fontId="1" fillId="0" borderId="12" xfId="19" applyFont="1" applyFill="1" applyBorder="1" applyAlignment="1">
      <alignment vertical="center" wrapText="1"/>
      <protection/>
    </xf>
    <xf numFmtId="3" fontId="10" fillId="0" borderId="12" xfId="19" applyNumberFormat="1" applyFont="1" applyFill="1" applyBorder="1" applyAlignment="1">
      <alignment vertical="center" wrapText="1"/>
      <protection/>
    </xf>
    <xf numFmtId="3" fontId="10" fillId="0" borderId="12" xfId="18" applyNumberFormat="1" applyFont="1" applyFill="1" applyBorder="1" applyAlignment="1">
      <alignment vertical="center" wrapText="1"/>
      <protection/>
    </xf>
    <xf numFmtId="0" fontId="1" fillId="0" borderId="13" xfId="19" applyFont="1" applyFill="1" applyBorder="1" applyAlignment="1">
      <alignment horizontal="center" vertical="center" wrapText="1"/>
      <protection/>
    </xf>
    <xf numFmtId="0" fontId="1" fillId="0" borderId="14" xfId="19" applyFont="1" applyFill="1" applyBorder="1" applyAlignment="1">
      <alignment horizontal="center" vertical="center" wrapText="1"/>
      <protection/>
    </xf>
    <xf numFmtId="0" fontId="1" fillId="0" borderId="15" xfId="19" applyFont="1" applyFill="1" applyBorder="1" applyAlignment="1">
      <alignment vertical="center" wrapText="1"/>
      <protection/>
    </xf>
    <xf numFmtId="3" fontId="10" fillId="0" borderId="15" xfId="19" applyNumberFormat="1" applyFont="1" applyFill="1" applyBorder="1" applyAlignment="1">
      <alignment vertical="center" wrapText="1"/>
      <protection/>
    </xf>
    <xf numFmtId="0" fontId="1" fillId="0" borderId="0" xfId="19" applyFont="1" applyFill="1" applyAlignment="1">
      <alignment vertical="top" wrapText="1"/>
      <protection/>
    </xf>
    <xf numFmtId="0" fontId="1" fillId="0" borderId="16" xfId="19" applyFont="1" applyFill="1" applyBorder="1" applyAlignment="1">
      <alignment horizontal="center" vertical="center" wrapText="1"/>
      <protection/>
    </xf>
    <xf numFmtId="0" fontId="1" fillId="0" borderId="17" xfId="19" applyFont="1" applyFill="1" applyBorder="1" applyAlignment="1">
      <alignment horizontal="center" vertical="center" wrapText="1"/>
      <protection/>
    </xf>
    <xf numFmtId="0" fontId="1" fillId="0" borderId="18" xfId="19" applyFont="1" applyFill="1" applyBorder="1" applyAlignment="1">
      <alignment vertical="center" wrapText="1"/>
      <protection/>
    </xf>
    <xf numFmtId="3" fontId="10" fillId="0" borderId="18" xfId="19" applyNumberFormat="1" applyFont="1" applyFill="1" applyBorder="1" applyAlignment="1">
      <alignment vertical="center" wrapText="1"/>
      <protection/>
    </xf>
    <xf numFmtId="3" fontId="10" fillId="0" borderId="18" xfId="18" applyNumberFormat="1" applyFont="1" applyFill="1" applyBorder="1" applyAlignment="1">
      <alignment vertical="center" wrapText="1"/>
      <protection/>
    </xf>
    <xf numFmtId="0" fontId="1" fillId="0" borderId="19" xfId="19" applyFont="1" applyFill="1" applyBorder="1" applyAlignment="1">
      <alignment horizontal="center" vertical="center" wrapText="1"/>
      <protection/>
    </xf>
    <xf numFmtId="0" fontId="1" fillId="0" borderId="20" xfId="19" applyFont="1" applyFill="1" applyBorder="1" applyAlignment="1">
      <alignment horizontal="center" vertical="center" wrapText="1"/>
      <protection/>
    </xf>
    <xf numFmtId="0" fontId="1" fillId="0" borderId="21" xfId="19" applyFont="1" applyFill="1" applyBorder="1" applyAlignment="1">
      <alignment vertical="center" wrapText="1"/>
      <protection/>
    </xf>
    <xf numFmtId="3" fontId="10" fillId="0" borderId="21" xfId="19" applyNumberFormat="1" applyFont="1" applyFill="1" applyBorder="1" applyAlignment="1">
      <alignment vertical="center" wrapText="1"/>
      <protection/>
    </xf>
    <xf numFmtId="3" fontId="10" fillId="0" borderId="15" xfId="18" applyNumberFormat="1" applyFont="1" applyFill="1" applyBorder="1" applyAlignment="1">
      <alignment vertical="center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22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vertical="center" wrapText="1"/>
      <protection/>
    </xf>
    <xf numFmtId="3" fontId="3" fillId="0" borderId="9" xfId="19" applyNumberFormat="1" applyFont="1" applyFill="1" applyBorder="1" applyAlignment="1">
      <alignment vertical="center" wrapText="1"/>
      <protection/>
    </xf>
    <xf numFmtId="3" fontId="3" fillId="0" borderId="6" xfId="19" applyNumberFormat="1" applyFont="1" applyFill="1" applyBorder="1" applyAlignment="1">
      <alignment vertical="center" wrapText="1"/>
      <protection/>
    </xf>
    <xf numFmtId="3" fontId="3" fillId="0" borderId="0" xfId="19" applyNumberFormat="1" applyFont="1" applyFill="1" applyBorder="1" applyAlignment="1">
      <alignment vertical="center" wrapText="1"/>
      <protection/>
    </xf>
    <xf numFmtId="0" fontId="1" fillId="0" borderId="23" xfId="19" applyFont="1" applyFill="1" applyBorder="1" applyAlignment="1">
      <alignment horizontal="center" vertical="center" wrapText="1"/>
      <protection/>
    </xf>
    <xf numFmtId="0" fontId="1" fillId="0" borderId="22" xfId="19" applyFont="1" applyFill="1" applyBorder="1" applyAlignment="1">
      <alignment horizontal="center" vertical="center" wrapText="1"/>
      <protection/>
    </xf>
    <xf numFmtId="0" fontId="1" fillId="0" borderId="22" xfId="19" applyFont="1" applyFill="1" applyBorder="1" applyAlignment="1">
      <alignment vertical="center" wrapText="1"/>
      <protection/>
    </xf>
    <xf numFmtId="3" fontId="10" fillId="0" borderId="8" xfId="19" applyNumberFormat="1" applyFont="1" applyFill="1" applyBorder="1" applyAlignment="1">
      <alignment vertical="center" wrapText="1"/>
      <protection/>
    </xf>
    <xf numFmtId="3" fontId="13" fillId="0" borderId="9" xfId="18" applyNumberFormat="1" applyFont="1" applyFill="1" applyBorder="1" applyAlignment="1">
      <alignment vertical="center" wrapText="1"/>
      <protection/>
    </xf>
    <xf numFmtId="3" fontId="4" fillId="0" borderId="9" xfId="18" applyNumberFormat="1" applyFont="1" applyFill="1" applyBorder="1" applyAlignment="1">
      <alignment vertical="center" wrapText="1"/>
      <protection/>
    </xf>
    <xf numFmtId="3" fontId="4" fillId="0" borderId="6" xfId="18" applyNumberFormat="1" applyFont="1" applyFill="1" applyBorder="1" applyAlignment="1">
      <alignment vertical="center" wrapText="1"/>
      <protection/>
    </xf>
    <xf numFmtId="3" fontId="4" fillId="0" borderId="0" xfId="18" applyNumberFormat="1" applyFont="1" applyFill="1" applyBorder="1" applyAlignment="1">
      <alignment vertical="center" wrapText="1"/>
      <protection/>
    </xf>
    <xf numFmtId="3" fontId="4" fillId="0" borderId="9" xfId="19" applyNumberFormat="1" applyFont="1" applyFill="1" applyBorder="1" applyAlignment="1">
      <alignment vertical="center" wrapText="1"/>
      <protection/>
    </xf>
    <xf numFmtId="3" fontId="4" fillId="0" borderId="9" xfId="18" applyNumberFormat="1" applyFont="1" applyFill="1" applyBorder="1" applyAlignment="1">
      <alignment vertical="center" wrapText="1"/>
      <protection/>
    </xf>
    <xf numFmtId="3" fontId="4" fillId="0" borderId="6" xfId="18" applyNumberFormat="1" applyFont="1" applyFill="1" applyBorder="1" applyAlignment="1">
      <alignment vertical="center" wrapText="1"/>
      <protection/>
    </xf>
    <xf numFmtId="3" fontId="4" fillId="0" borderId="0" xfId="18" applyNumberFormat="1" applyFont="1" applyFill="1" applyBorder="1" applyAlignment="1">
      <alignment vertical="center" wrapText="1"/>
      <protection/>
    </xf>
    <xf numFmtId="0" fontId="1" fillId="0" borderId="24" xfId="19" applyFont="1" applyFill="1" applyBorder="1" applyAlignment="1">
      <alignment horizontal="center" vertical="center" wrapText="1"/>
      <protection/>
    </xf>
    <xf numFmtId="0" fontId="1" fillId="0" borderId="25" xfId="19" applyFont="1" applyFill="1" applyBorder="1" applyAlignment="1">
      <alignment horizontal="center" vertical="center" wrapText="1"/>
      <protection/>
    </xf>
    <xf numFmtId="0" fontId="1" fillId="0" borderId="26" xfId="19" applyFont="1" applyFill="1" applyBorder="1" applyAlignment="1">
      <alignment vertical="center" wrapText="1"/>
      <protection/>
    </xf>
    <xf numFmtId="3" fontId="1" fillId="0" borderId="27" xfId="19" applyNumberFormat="1" applyFont="1" applyFill="1" applyBorder="1" applyAlignment="1">
      <alignment vertical="center" wrapText="1"/>
      <protection/>
    </xf>
    <xf numFmtId="3" fontId="1" fillId="0" borderId="26" xfId="18" applyNumberFormat="1" applyFont="1" applyFill="1" applyBorder="1" applyAlignment="1">
      <alignment vertical="center" wrapText="1"/>
      <protection/>
    </xf>
    <xf numFmtId="3" fontId="10" fillId="0" borderId="26" xfId="18" applyNumberFormat="1" applyFont="1" applyFill="1" applyBorder="1" applyAlignment="1">
      <alignment vertical="center" wrapText="1"/>
      <protection/>
    </xf>
    <xf numFmtId="3" fontId="10" fillId="0" borderId="28" xfId="19" applyNumberFormat="1" applyFont="1" applyFill="1" applyBorder="1" applyAlignment="1">
      <alignment vertical="center" wrapText="1"/>
      <protection/>
    </xf>
    <xf numFmtId="3" fontId="10" fillId="0" borderId="21" xfId="18" applyNumberFormat="1" applyFont="1" applyFill="1" applyBorder="1" applyAlignment="1">
      <alignment vertical="center" wrapText="1"/>
      <protection/>
    </xf>
    <xf numFmtId="0" fontId="3" fillId="0" borderId="23" xfId="19" applyFont="1" applyFill="1" applyBorder="1" applyAlignment="1">
      <alignment horizontal="center" vertical="center" wrapText="1"/>
      <protection/>
    </xf>
    <xf numFmtId="0" fontId="3" fillId="0" borderId="22" xfId="19" applyFont="1" applyFill="1" applyBorder="1" applyAlignment="1">
      <alignment vertical="center" wrapText="1"/>
      <protection/>
    </xf>
    <xf numFmtId="3" fontId="3" fillId="0" borderId="8" xfId="19" applyNumberFormat="1" applyFont="1" applyFill="1" applyBorder="1" applyAlignment="1">
      <alignment vertical="center" wrapText="1"/>
      <protection/>
    </xf>
    <xf numFmtId="3" fontId="10" fillId="0" borderId="9" xfId="18" applyNumberFormat="1" applyFont="1" applyFill="1" applyBorder="1" applyAlignment="1">
      <alignment vertical="center" wrapText="1"/>
      <protection/>
    </xf>
    <xf numFmtId="3" fontId="10" fillId="0" borderId="6" xfId="18" applyNumberFormat="1" applyFont="1" applyFill="1" applyBorder="1" applyAlignment="1">
      <alignment vertical="center" wrapText="1"/>
      <protection/>
    </xf>
    <xf numFmtId="3" fontId="10" fillId="0" borderId="0" xfId="18" applyNumberFormat="1" applyFont="1" applyFill="1" applyBorder="1" applyAlignment="1">
      <alignment vertical="center" wrapText="1"/>
      <protection/>
    </xf>
    <xf numFmtId="3" fontId="4" fillId="0" borderId="9" xfId="19" applyNumberFormat="1" applyFont="1" applyFill="1" applyBorder="1" applyAlignment="1">
      <alignment vertical="center" wrapText="1"/>
      <protection/>
    </xf>
    <xf numFmtId="3" fontId="4" fillId="0" borderId="6" xfId="19" applyNumberFormat="1" applyFont="1" applyFill="1" applyBorder="1" applyAlignment="1">
      <alignment vertical="center" wrapText="1"/>
      <protection/>
    </xf>
    <xf numFmtId="3" fontId="4" fillId="0" borderId="0" xfId="19" applyNumberFormat="1" applyFont="1" applyFill="1" applyBorder="1" applyAlignment="1">
      <alignment vertical="center" wrapText="1"/>
      <protection/>
    </xf>
    <xf numFmtId="0" fontId="4" fillId="0" borderId="23" xfId="19" applyFont="1" applyFill="1" applyBorder="1" applyAlignment="1">
      <alignment horizontal="center" vertical="center" wrapText="1"/>
      <protection/>
    </xf>
    <xf numFmtId="0" fontId="4" fillId="0" borderId="22" xfId="19" applyFont="1" applyFill="1" applyBorder="1" applyAlignment="1">
      <alignment horizontal="center" vertical="center" wrapText="1"/>
      <protection/>
    </xf>
    <xf numFmtId="0" fontId="4" fillId="0" borderId="22" xfId="19" applyFont="1" applyFill="1" applyBorder="1" applyAlignment="1">
      <alignment vertical="center" wrapText="1"/>
      <protection/>
    </xf>
    <xf numFmtId="3" fontId="4" fillId="0" borderId="8" xfId="19" applyNumberFormat="1" applyFont="1" applyFill="1" applyBorder="1" applyAlignment="1">
      <alignment vertical="center" wrapText="1"/>
      <protection/>
    </xf>
    <xf numFmtId="3" fontId="4" fillId="0" borderId="6" xfId="19" applyNumberFormat="1" applyFont="1" applyFill="1" applyBorder="1" applyAlignment="1">
      <alignment vertical="center" wrapText="1"/>
      <protection/>
    </xf>
    <xf numFmtId="3" fontId="4" fillId="0" borderId="0" xfId="19" applyNumberFormat="1" applyFont="1" applyFill="1" applyBorder="1" applyAlignment="1">
      <alignment vertical="center" wrapText="1"/>
      <protection/>
    </xf>
    <xf numFmtId="3" fontId="10" fillId="0" borderId="21" xfId="18" applyNumberFormat="1" applyFont="1" applyFill="1" applyBorder="1" applyAlignment="1">
      <alignment vertical="center" wrapText="1"/>
      <protection/>
    </xf>
    <xf numFmtId="0" fontId="1" fillId="0" borderId="3" xfId="19" applyFont="1" applyFill="1" applyBorder="1" applyAlignment="1">
      <alignment horizontal="center" vertical="center" wrapText="1"/>
      <protection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5" xfId="19" applyFont="1" applyFill="1" applyBorder="1" applyAlignment="1">
      <alignment vertical="center" wrapText="1"/>
      <protection/>
    </xf>
    <xf numFmtId="3" fontId="10" fillId="0" borderId="5" xfId="19" applyNumberFormat="1" applyFont="1" applyFill="1" applyBorder="1" applyAlignment="1">
      <alignment vertical="center" wrapText="1"/>
      <protection/>
    </xf>
    <xf numFmtId="3" fontId="10" fillId="0" borderId="5" xfId="18" applyNumberFormat="1" applyFont="1" applyFill="1" applyBorder="1" applyAlignment="1">
      <alignment vertical="center" wrapText="1"/>
      <protection/>
    </xf>
    <xf numFmtId="3" fontId="10" fillId="0" borderId="29" xfId="18" applyNumberFormat="1" applyFont="1" applyFill="1" applyBorder="1" applyAlignment="1">
      <alignment vertical="center" wrapText="1"/>
      <protection/>
    </xf>
    <xf numFmtId="0" fontId="1" fillId="0" borderId="18" xfId="19" applyFont="1" applyFill="1" applyBorder="1" applyAlignment="1">
      <alignment horizontal="center" vertical="center" wrapText="1"/>
      <protection/>
    </xf>
    <xf numFmtId="3" fontId="10" fillId="0" borderId="18" xfId="18" applyNumberFormat="1" applyFont="1" applyFill="1" applyBorder="1" applyAlignment="1">
      <alignment vertical="center" wrapText="1"/>
      <protection/>
    </xf>
    <xf numFmtId="3" fontId="10" fillId="0" borderId="30" xfId="18" applyNumberFormat="1" applyFont="1" applyFill="1" applyBorder="1" applyAlignment="1">
      <alignment vertical="center" wrapText="1"/>
      <protection/>
    </xf>
    <xf numFmtId="0" fontId="1" fillId="0" borderId="31" xfId="19" applyFont="1" applyFill="1" applyBorder="1" applyAlignment="1">
      <alignment horizontal="center" vertical="center" wrapText="1"/>
      <protection/>
    </xf>
    <xf numFmtId="0" fontId="1" fillId="0" borderId="32" xfId="19" applyFont="1" applyFill="1" applyBorder="1" applyAlignment="1">
      <alignment horizontal="center" vertical="center" wrapText="1"/>
      <protection/>
    </xf>
    <xf numFmtId="0" fontId="1" fillId="0" borderId="32" xfId="19" applyFont="1" applyFill="1" applyBorder="1" applyAlignment="1">
      <alignment vertical="center" wrapText="1"/>
      <protection/>
    </xf>
    <xf numFmtId="3" fontId="10" fillId="0" borderId="32" xfId="19" applyNumberFormat="1" applyFont="1" applyFill="1" applyBorder="1" applyAlignment="1">
      <alignment vertical="center" wrapText="1"/>
      <protection/>
    </xf>
    <xf numFmtId="3" fontId="10" fillId="0" borderId="32" xfId="18" applyNumberFormat="1" applyFont="1" applyFill="1" applyBorder="1" applyAlignment="1">
      <alignment vertical="center" wrapText="1"/>
      <protection/>
    </xf>
    <xf numFmtId="3" fontId="10" fillId="0" borderId="33" xfId="18" applyNumberFormat="1" applyFont="1" applyFill="1" applyBorder="1" applyAlignment="1">
      <alignment vertical="center" wrapText="1"/>
      <protection/>
    </xf>
    <xf numFmtId="0" fontId="1" fillId="0" borderId="0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vertical="center" wrapText="1"/>
      <protection/>
    </xf>
    <xf numFmtId="3" fontId="10" fillId="0" borderId="0" xfId="19" applyNumberFormat="1" applyFont="1" applyFill="1" applyBorder="1" applyAlignment="1">
      <alignment vertical="center" wrapText="1"/>
      <protection/>
    </xf>
    <xf numFmtId="3" fontId="14" fillId="0" borderId="0" xfId="18" applyNumberFormat="1" applyFont="1" applyFill="1" applyBorder="1" applyAlignment="1">
      <alignment vertical="center" wrapText="1"/>
      <protection/>
    </xf>
    <xf numFmtId="3" fontId="4" fillId="0" borderId="34" xfId="18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horizontal="left" wrapText="1"/>
    </xf>
    <xf numFmtId="0" fontId="1" fillId="0" borderId="0" xfId="18" applyFont="1" applyFill="1" applyAlignment="1">
      <alignment horizontal="left" wrapText="1"/>
      <protection/>
    </xf>
    <xf numFmtId="0" fontId="11" fillId="0" borderId="0" xfId="18" applyFont="1" applyFill="1" applyAlignment="1">
      <alignment horizontal="left" wrapText="1"/>
      <protection/>
    </xf>
    <xf numFmtId="0" fontId="1" fillId="0" borderId="0" xfId="18" applyFont="1" applyFill="1" applyAlignment="1">
      <alignment horizontal="left" wrapText="1"/>
      <protection/>
    </xf>
    <xf numFmtId="0" fontId="11" fillId="0" borderId="0" xfId="19" applyFont="1" applyFill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Załącznik nr 3  do proj. budżetu na 2006r." xfId="18"/>
    <cellStyle name="Normalny_Załączniki do budżetu na 2006 r.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46">
      <selection activeCell="A49" sqref="A1:H49"/>
    </sheetView>
  </sheetViews>
  <sheetFormatPr defaultColWidth="9.00390625" defaultRowHeight="12.75"/>
  <cols>
    <col min="1" max="1" width="6.00390625" style="1" customWidth="1"/>
    <col min="2" max="2" width="8.125" style="1" customWidth="1"/>
    <col min="3" max="3" width="6.00390625" style="1" customWidth="1"/>
    <col min="4" max="4" width="36.625" style="1" customWidth="1"/>
    <col min="5" max="5" width="12.75390625" style="1" customWidth="1"/>
    <col min="6" max="7" width="12.25390625" style="1" customWidth="1"/>
    <col min="8" max="8" width="12.625" style="1" customWidth="1"/>
    <col min="9" max="16384" width="9.125" style="1" customWidth="1"/>
  </cols>
  <sheetData>
    <row r="1" spans="5:7" ht="12.75">
      <c r="E1" s="2"/>
      <c r="F1" s="2" t="s">
        <v>21</v>
      </c>
      <c r="G1" s="2"/>
    </row>
    <row r="2" spans="5:7" ht="12.75">
      <c r="E2" s="2"/>
      <c r="F2" s="2" t="s">
        <v>22</v>
      </c>
      <c r="G2" s="2"/>
    </row>
    <row r="3" ht="12.75">
      <c r="F3" s="1" t="s">
        <v>23</v>
      </c>
    </row>
    <row r="5" spans="1:8" ht="58.5" customHeight="1">
      <c r="A5" s="170" t="s">
        <v>83</v>
      </c>
      <c r="B5" s="170"/>
      <c r="C5" s="170"/>
      <c r="D5" s="170"/>
      <c r="E5" s="170"/>
      <c r="F5" s="170"/>
      <c r="G5" s="170"/>
      <c r="H5" s="170"/>
    </row>
    <row r="6" ht="7.5" customHeight="1"/>
    <row r="8" ht="12.75">
      <c r="H8" s="1" t="s">
        <v>24</v>
      </c>
    </row>
    <row r="9" spans="1:8" ht="25.5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</row>
    <row r="10" spans="1:8" s="5" customFormat="1" ht="13.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s="8" customFormat="1" ht="9.75" customHeight="1">
      <c r="A11" s="6"/>
      <c r="B11" s="6"/>
      <c r="C11" s="6"/>
      <c r="D11" s="6"/>
      <c r="E11" s="7"/>
      <c r="F11" s="7"/>
      <c r="G11" s="7"/>
      <c r="H11" s="7"/>
    </row>
    <row r="12" spans="1:8" s="12" customFormat="1" ht="29.25" customHeight="1">
      <c r="A12" s="9"/>
      <c r="B12" s="9"/>
      <c r="C12" s="9"/>
      <c r="D12" s="9" t="s">
        <v>33</v>
      </c>
      <c r="E12" s="10">
        <v>470804541</v>
      </c>
      <c r="F12" s="11">
        <f>F13+F19+F25+F28+F31+F36+F42+F45</f>
        <v>2169461</v>
      </c>
      <c r="G12" s="11">
        <f>G13+G19+G25+G28+G31+G36+G42+G45</f>
        <v>8445422</v>
      </c>
      <c r="H12" s="11">
        <f>E12+F12-G12</f>
        <v>464528580</v>
      </c>
    </row>
    <row r="13" spans="1:11" s="26" customFormat="1" ht="22.5" customHeight="1">
      <c r="A13" s="23" t="s">
        <v>34</v>
      </c>
      <c r="B13" s="23" t="s">
        <v>0</v>
      </c>
      <c r="C13" s="23" t="s">
        <v>0</v>
      </c>
      <c r="D13" s="24" t="s">
        <v>37</v>
      </c>
      <c r="E13" s="25">
        <v>24731317</v>
      </c>
      <c r="F13" s="25">
        <f>F14</f>
        <v>89196</v>
      </c>
      <c r="G13" s="25">
        <f>G14</f>
        <v>155654</v>
      </c>
      <c r="H13" s="25">
        <f>E13+F13-G13</f>
        <v>24664859</v>
      </c>
      <c r="I13" s="26" t="s">
        <v>0</v>
      </c>
      <c r="J13" s="26" t="s">
        <v>0</v>
      </c>
      <c r="K13" s="26" t="s">
        <v>0</v>
      </c>
    </row>
    <row r="14" spans="1:11" s="22" customFormat="1" ht="48.75" customHeight="1">
      <c r="A14" s="19" t="s">
        <v>0</v>
      </c>
      <c r="B14" s="19" t="s">
        <v>35</v>
      </c>
      <c r="C14" s="19" t="s">
        <v>0</v>
      </c>
      <c r="D14" s="20" t="s">
        <v>1</v>
      </c>
      <c r="E14" s="21">
        <v>944451</v>
      </c>
      <c r="F14" s="21">
        <f>SUM(F15:F18)</f>
        <v>89196</v>
      </c>
      <c r="G14" s="21">
        <f>SUM(G15:G18)</f>
        <v>155654</v>
      </c>
      <c r="H14" s="21">
        <f aca="true" t="shared" si="0" ref="H14:H49">E14+F14-G14</f>
        <v>877993</v>
      </c>
      <c r="I14" s="22" t="s">
        <v>0</v>
      </c>
      <c r="J14" s="22" t="s">
        <v>0</v>
      </c>
      <c r="K14" s="22" t="s">
        <v>0</v>
      </c>
    </row>
    <row r="15" spans="1:11" s="14" customFormat="1" ht="60" customHeight="1">
      <c r="A15" s="15" t="s">
        <v>0</v>
      </c>
      <c r="B15" s="15" t="s">
        <v>0</v>
      </c>
      <c r="C15" s="15">
        <v>2218</v>
      </c>
      <c r="D15" s="16" t="s">
        <v>2</v>
      </c>
      <c r="E15" s="18">
        <v>559336</v>
      </c>
      <c r="F15" s="18">
        <v>66890</v>
      </c>
      <c r="G15" s="18">
        <v>0</v>
      </c>
      <c r="H15" s="18">
        <f t="shared" si="0"/>
        <v>626226</v>
      </c>
      <c r="I15" s="14" t="s">
        <v>0</v>
      </c>
      <c r="J15" s="14" t="s">
        <v>0</v>
      </c>
      <c r="K15" s="14" t="s">
        <v>0</v>
      </c>
    </row>
    <row r="16" spans="1:11" s="14" customFormat="1" ht="63" customHeight="1">
      <c r="A16" s="15" t="s">
        <v>0</v>
      </c>
      <c r="B16" s="15" t="s">
        <v>0</v>
      </c>
      <c r="C16" s="15">
        <v>2219</v>
      </c>
      <c r="D16" s="16" t="s">
        <v>2</v>
      </c>
      <c r="E16" s="18">
        <v>186436</v>
      </c>
      <c r="F16" s="18">
        <v>22306</v>
      </c>
      <c r="G16" s="18">
        <v>0</v>
      </c>
      <c r="H16" s="18">
        <f t="shared" si="0"/>
        <v>208742</v>
      </c>
      <c r="I16" s="14" t="s">
        <v>0</v>
      </c>
      <c r="J16" s="14" t="s">
        <v>0</v>
      </c>
      <c r="K16" s="14" t="s">
        <v>0</v>
      </c>
    </row>
    <row r="17" spans="1:11" s="14" customFormat="1" ht="74.25" customHeight="1">
      <c r="A17" s="15" t="s">
        <v>0</v>
      </c>
      <c r="B17" s="15" t="s">
        <v>0</v>
      </c>
      <c r="C17" s="15">
        <v>6518</v>
      </c>
      <c r="D17" s="16" t="s">
        <v>3</v>
      </c>
      <c r="E17" s="18">
        <v>149009</v>
      </c>
      <c r="F17" s="18">
        <v>0</v>
      </c>
      <c r="G17" s="18">
        <v>116740</v>
      </c>
      <c r="H17" s="18">
        <f t="shared" si="0"/>
        <v>32269</v>
      </c>
      <c r="I17" s="14" t="s">
        <v>0</v>
      </c>
      <c r="J17" s="14" t="s">
        <v>0</v>
      </c>
      <c r="K17" s="14" t="s">
        <v>0</v>
      </c>
    </row>
    <row r="18" spans="1:11" s="14" customFormat="1" ht="74.25" customHeight="1">
      <c r="A18" s="15" t="s">
        <v>0</v>
      </c>
      <c r="B18" s="15" t="s">
        <v>0</v>
      </c>
      <c r="C18" s="15">
        <v>6519</v>
      </c>
      <c r="D18" s="16" t="s">
        <v>3</v>
      </c>
      <c r="E18" s="18">
        <v>49670</v>
      </c>
      <c r="F18" s="18">
        <v>0</v>
      </c>
      <c r="G18" s="18">
        <v>38914</v>
      </c>
      <c r="H18" s="18">
        <f t="shared" si="0"/>
        <v>10756</v>
      </c>
      <c r="I18" s="14" t="s">
        <v>0</v>
      </c>
      <c r="J18" s="14" t="s">
        <v>0</v>
      </c>
      <c r="K18" s="14" t="s">
        <v>0</v>
      </c>
    </row>
    <row r="19" spans="1:11" s="30" customFormat="1" ht="24.75" customHeight="1">
      <c r="A19" s="27">
        <v>150</v>
      </c>
      <c r="B19" s="27" t="s">
        <v>0</v>
      </c>
      <c r="C19" s="27" t="s">
        <v>0</v>
      </c>
      <c r="D19" s="28" t="s">
        <v>38</v>
      </c>
      <c r="E19" s="29">
        <v>19514990</v>
      </c>
      <c r="F19" s="29">
        <f>F20</f>
        <v>649290</v>
      </c>
      <c r="G19" s="29">
        <f>G20</f>
        <v>82108</v>
      </c>
      <c r="H19" s="29">
        <f t="shared" si="0"/>
        <v>20082172</v>
      </c>
      <c r="I19" s="30" t="s">
        <v>0</v>
      </c>
      <c r="J19" s="30" t="s">
        <v>0</v>
      </c>
      <c r="K19" s="30" t="s">
        <v>0</v>
      </c>
    </row>
    <row r="20" spans="1:11" s="22" customFormat="1" ht="24" customHeight="1">
      <c r="A20" s="19" t="s">
        <v>0</v>
      </c>
      <c r="B20" s="19">
        <v>15011</v>
      </c>
      <c r="C20" s="19" t="s">
        <v>0</v>
      </c>
      <c r="D20" s="20" t="s">
        <v>4</v>
      </c>
      <c r="E20" s="21">
        <v>19514990</v>
      </c>
      <c r="F20" s="21">
        <f>SUM(F21:F24)</f>
        <v>649290</v>
      </c>
      <c r="G20" s="21">
        <f>SUM(G21:G24)</f>
        <v>82108</v>
      </c>
      <c r="H20" s="21">
        <f t="shared" si="0"/>
        <v>20082172</v>
      </c>
      <c r="I20" s="22" t="s">
        <v>0</v>
      </c>
      <c r="J20" s="22" t="s">
        <v>0</v>
      </c>
      <c r="K20" s="22" t="s">
        <v>0</v>
      </c>
    </row>
    <row r="21" spans="1:11" s="14" customFormat="1" ht="48.75" customHeight="1">
      <c r="A21" s="15" t="s">
        <v>0</v>
      </c>
      <c r="B21" s="15" t="s">
        <v>0</v>
      </c>
      <c r="C21" s="15">
        <v>2239</v>
      </c>
      <c r="D21" s="16" t="s">
        <v>5</v>
      </c>
      <c r="E21" s="18">
        <v>2263874</v>
      </c>
      <c r="F21" s="18">
        <v>0</v>
      </c>
      <c r="G21" s="18">
        <v>9000</v>
      </c>
      <c r="H21" s="18">
        <f t="shared" si="0"/>
        <v>2254874</v>
      </c>
      <c r="I21" s="14" t="s">
        <v>0</v>
      </c>
      <c r="J21" s="14" t="s">
        <v>0</v>
      </c>
      <c r="K21" s="14" t="s">
        <v>0</v>
      </c>
    </row>
    <row r="22" spans="1:11" s="14" customFormat="1" ht="47.25" customHeight="1">
      <c r="A22" s="15" t="s">
        <v>0</v>
      </c>
      <c r="B22" s="15" t="s">
        <v>0</v>
      </c>
      <c r="C22" s="15">
        <v>2708</v>
      </c>
      <c r="D22" s="16" t="s">
        <v>6</v>
      </c>
      <c r="E22" s="18">
        <v>5879850</v>
      </c>
      <c r="F22" s="18">
        <v>0</v>
      </c>
      <c r="G22" s="18">
        <v>21000</v>
      </c>
      <c r="H22" s="18">
        <f t="shared" si="0"/>
        <v>5858850</v>
      </c>
      <c r="I22" s="14" t="s">
        <v>0</v>
      </c>
      <c r="J22" s="14" t="s">
        <v>0</v>
      </c>
      <c r="K22" s="14" t="s">
        <v>0</v>
      </c>
    </row>
    <row r="23" spans="1:11" s="14" customFormat="1" ht="48.75" customHeight="1">
      <c r="A23" s="15" t="s">
        <v>0</v>
      </c>
      <c r="B23" s="15" t="s">
        <v>0</v>
      </c>
      <c r="C23" s="15">
        <v>6298</v>
      </c>
      <c r="D23" s="16" t="s">
        <v>7</v>
      </c>
      <c r="E23" s="18">
        <v>6264025</v>
      </c>
      <c r="F23" s="18">
        <v>649290</v>
      </c>
      <c r="G23" s="18">
        <v>0</v>
      </c>
      <c r="H23" s="18">
        <f t="shared" si="0"/>
        <v>6913315</v>
      </c>
      <c r="I23" s="14" t="s">
        <v>0</v>
      </c>
      <c r="J23" s="14" t="s">
        <v>0</v>
      </c>
      <c r="K23" s="14" t="s">
        <v>0</v>
      </c>
    </row>
    <row r="24" spans="1:11" s="14" customFormat="1" ht="63" customHeight="1">
      <c r="A24" s="15" t="s">
        <v>0</v>
      </c>
      <c r="B24" s="15" t="s">
        <v>0</v>
      </c>
      <c r="C24" s="15">
        <v>6539</v>
      </c>
      <c r="D24" s="16" t="s">
        <v>39</v>
      </c>
      <c r="E24" s="18">
        <v>5107241</v>
      </c>
      <c r="F24" s="18">
        <v>0</v>
      </c>
      <c r="G24" s="18">
        <v>52108</v>
      </c>
      <c r="H24" s="18">
        <f t="shared" si="0"/>
        <v>5055133</v>
      </c>
      <c r="I24" s="14" t="s">
        <v>0</v>
      </c>
      <c r="J24" s="14" t="s">
        <v>0</v>
      </c>
      <c r="K24" s="14" t="s">
        <v>0</v>
      </c>
    </row>
    <row r="25" spans="1:11" s="30" customFormat="1" ht="20.25" customHeight="1">
      <c r="A25" s="27">
        <v>758</v>
      </c>
      <c r="B25" s="27" t="s">
        <v>0</v>
      </c>
      <c r="C25" s="27" t="s">
        <v>0</v>
      </c>
      <c r="D25" s="28" t="s">
        <v>40</v>
      </c>
      <c r="E25" s="29">
        <v>170018775</v>
      </c>
      <c r="F25" s="29">
        <f>F26</f>
        <v>500000</v>
      </c>
      <c r="G25" s="29">
        <f>G26</f>
        <v>0</v>
      </c>
      <c r="H25" s="29">
        <f t="shared" si="0"/>
        <v>170518775</v>
      </c>
      <c r="I25" s="30" t="s">
        <v>0</v>
      </c>
      <c r="J25" s="30" t="s">
        <v>0</v>
      </c>
      <c r="K25" s="30" t="s">
        <v>0</v>
      </c>
    </row>
    <row r="26" spans="1:11" s="22" customFormat="1" ht="23.25" customHeight="1">
      <c r="A26" s="19" t="s">
        <v>0</v>
      </c>
      <c r="B26" s="19">
        <v>75814</v>
      </c>
      <c r="C26" s="19" t="s">
        <v>0</v>
      </c>
      <c r="D26" s="20" t="s">
        <v>8</v>
      </c>
      <c r="E26" s="21">
        <v>1599185</v>
      </c>
      <c r="F26" s="21">
        <f>F27</f>
        <v>500000</v>
      </c>
      <c r="G26" s="21">
        <f>G27</f>
        <v>0</v>
      </c>
      <c r="H26" s="21">
        <f t="shared" si="0"/>
        <v>2099185</v>
      </c>
      <c r="I26" s="22" t="s">
        <v>0</v>
      </c>
      <c r="J26" s="22" t="s">
        <v>0</v>
      </c>
      <c r="K26" s="22" t="s">
        <v>0</v>
      </c>
    </row>
    <row r="27" spans="1:11" s="14" customFormat="1" ht="21.75" customHeight="1">
      <c r="A27" s="15" t="s">
        <v>0</v>
      </c>
      <c r="B27" s="15" t="s">
        <v>0</v>
      </c>
      <c r="C27" s="15" t="s">
        <v>36</v>
      </c>
      <c r="D27" s="16" t="s">
        <v>9</v>
      </c>
      <c r="E27" s="18">
        <v>599185</v>
      </c>
      <c r="F27" s="18">
        <v>500000</v>
      </c>
      <c r="G27" s="18">
        <v>0</v>
      </c>
      <c r="H27" s="18">
        <f t="shared" si="0"/>
        <v>1099185</v>
      </c>
      <c r="I27" s="14" t="s">
        <v>0</v>
      </c>
      <c r="J27" s="14" t="s">
        <v>0</v>
      </c>
      <c r="K27" s="14" t="s">
        <v>0</v>
      </c>
    </row>
    <row r="28" spans="1:11" s="30" customFormat="1" ht="22.5" customHeight="1">
      <c r="A28" s="27">
        <v>801</v>
      </c>
      <c r="B28" s="27" t="s">
        <v>0</v>
      </c>
      <c r="C28" s="27" t="s">
        <v>0</v>
      </c>
      <c r="D28" s="28" t="s">
        <v>41</v>
      </c>
      <c r="E28" s="29">
        <v>883350</v>
      </c>
      <c r="F28" s="29">
        <f>F29</f>
        <v>0</v>
      </c>
      <c r="G28" s="29">
        <f>G29</f>
        <v>193787</v>
      </c>
      <c r="H28" s="29">
        <f t="shared" si="0"/>
        <v>689563</v>
      </c>
      <c r="I28" s="30" t="s">
        <v>0</v>
      </c>
      <c r="J28" s="30" t="s">
        <v>0</v>
      </c>
      <c r="K28" s="30" t="s">
        <v>0</v>
      </c>
    </row>
    <row r="29" spans="1:11" s="22" customFormat="1" ht="21" customHeight="1">
      <c r="A29" s="19" t="s">
        <v>0</v>
      </c>
      <c r="B29" s="19">
        <v>80141</v>
      </c>
      <c r="C29" s="19" t="s">
        <v>0</v>
      </c>
      <c r="D29" s="20" t="s">
        <v>10</v>
      </c>
      <c r="E29" s="21">
        <v>202487</v>
      </c>
      <c r="F29" s="21">
        <f>F30</f>
        <v>0</v>
      </c>
      <c r="G29" s="21">
        <f>G30</f>
        <v>193787</v>
      </c>
      <c r="H29" s="21">
        <f t="shared" si="0"/>
        <v>8700</v>
      </c>
      <c r="I29" s="22" t="s">
        <v>0</v>
      </c>
      <c r="J29" s="22" t="s">
        <v>0</v>
      </c>
      <c r="K29" s="22" t="s">
        <v>0</v>
      </c>
    </row>
    <row r="30" spans="1:11" s="14" customFormat="1" ht="59.25" customHeight="1">
      <c r="A30" s="15" t="s">
        <v>0</v>
      </c>
      <c r="B30" s="15" t="s">
        <v>0</v>
      </c>
      <c r="C30" s="15">
        <v>6530</v>
      </c>
      <c r="D30" s="16" t="s">
        <v>11</v>
      </c>
      <c r="E30" s="18">
        <v>193787</v>
      </c>
      <c r="F30" s="18">
        <v>0</v>
      </c>
      <c r="G30" s="18">
        <v>193787</v>
      </c>
      <c r="H30" s="18">
        <f t="shared" si="0"/>
        <v>0</v>
      </c>
      <c r="I30" s="14" t="s">
        <v>0</v>
      </c>
      <c r="J30" s="14" t="s">
        <v>0</v>
      </c>
      <c r="K30" s="14" t="s">
        <v>0</v>
      </c>
    </row>
    <row r="31" spans="1:11" s="30" customFormat="1" ht="20.25" customHeight="1">
      <c r="A31" s="27">
        <v>851</v>
      </c>
      <c r="B31" s="27" t="s">
        <v>0</v>
      </c>
      <c r="C31" s="27" t="s">
        <v>0</v>
      </c>
      <c r="D31" s="28" t="s">
        <v>42</v>
      </c>
      <c r="E31" s="29">
        <v>21874141</v>
      </c>
      <c r="F31" s="29">
        <f>F32+F34</f>
        <v>0</v>
      </c>
      <c r="G31" s="29">
        <f>G32+G34</f>
        <v>685689</v>
      </c>
      <c r="H31" s="29">
        <f t="shared" si="0"/>
        <v>21188452</v>
      </c>
      <c r="I31" s="30" t="s">
        <v>0</v>
      </c>
      <c r="J31" s="30" t="s">
        <v>0</v>
      </c>
      <c r="K31" s="30" t="s">
        <v>0</v>
      </c>
    </row>
    <row r="32" spans="1:11" s="22" customFormat="1" ht="19.5" customHeight="1">
      <c r="A32" s="19" t="s">
        <v>0</v>
      </c>
      <c r="B32" s="19">
        <v>85111</v>
      </c>
      <c r="C32" s="19" t="s">
        <v>0</v>
      </c>
      <c r="D32" s="20" t="s">
        <v>12</v>
      </c>
      <c r="E32" s="21">
        <v>9471182</v>
      </c>
      <c r="F32" s="21">
        <f>F33</f>
        <v>0</v>
      </c>
      <c r="G32" s="21">
        <f>G33</f>
        <v>671182</v>
      </c>
      <c r="H32" s="21">
        <f t="shared" si="0"/>
        <v>8800000</v>
      </c>
      <c r="I32" s="22" t="s">
        <v>0</v>
      </c>
      <c r="J32" s="22" t="s">
        <v>0</v>
      </c>
      <c r="K32" s="22" t="s">
        <v>0</v>
      </c>
    </row>
    <row r="33" spans="1:11" s="14" customFormat="1" ht="63.75">
      <c r="A33" s="15" t="s">
        <v>0</v>
      </c>
      <c r="B33" s="15" t="s">
        <v>0</v>
      </c>
      <c r="C33" s="15">
        <v>6260</v>
      </c>
      <c r="D33" s="16" t="s">
        <v>13</v>
      </c>
      <c r="E33" s="18">
        <v>671182</v>
      </c>
      <c r="F33" s="18">
        <v>0</v>
      </c>
      <c r="G33" s="18">
        <v>671182</v>
      </c>
      <c r="H33" s="18">
        <f t="shared" si="0"/>
        <v>0</v>
      </c>
      <c r="I33" s="14" t="s">
        <v>0</v>
      </c>
      <c r="J33" s="14" t="s">
        <v>0</v>
      </c>
      <c r="K33" s="14" t="s">
        <v>0</v>
      </c>
    </row>
    <row r="34" spans="1:11" s="22" customFormat="1" ht="34.5" customHeight="1">
      <c r="A34" s="19" t="s">
        <v>0</v>
      </c>
      <c r="B34" s="19">
        <v>85117</v>
      </c>
      <c r="C34" s="19" t="s">
        <v>0</v>
      </c>
      <c r="D34" s="20" t="s">
        <v>14</v>
      </c>
      <c r="E34" s="21">
        <v>609987</v>
      </c>
      <c r="F34" s="21">
        <f>F35</f>
        <v>0</v>
      </c>
      <c r="G34" s="21">
        <f>G35</f>
        <v>14507</v>
      </c>
      <c r="H34" s="21">
        <f t="shared" si="0"/>
        <v>595480</v>
      </c>
      <c r="I34" s="22" t="s">
        <v>0</v>
      </c>
      <c r="J34" s="22" t="s">
        <v>0</v>
      </c>
      <c r="K34" s="22" t="s">
        <v>0</v>
      </c>
    </row>
    <row r="35" spans="1:11" s="14" customFormat="1" ht="63.75">
      <c r="A35" s="15" t="s">
        <v>0</v>
      </c>
      <c r="B35" s="15" t="s">
        <v>0</v>
      </c>
      <c r="C35" s="15">
        <v>6260</v>
      </c>
      <c r="D35" s="16" t="s">
        <v>13</v>
      </c>
      <c r="E35" s="18">
        <v>377533</v>
      </c>
      <c r="F35" s="18">
        <v>0</v>
      </c>
      <c r="G35" s="18">
        <v>14507</v>
      </c>
      <c r="H35" s="18">
        <f t="shared" si="0"/>
        <v>363026</v>
      </c>
      <c r="I35" s="14" t="s">
        <v>0</v>
      </c>
      <c r="J35" s="14" t="s">
        <v>0</v>
      </c>
      <c r="K35" s="14" t="s">
        <v>0</v>
      </c>
    </row>
    <row r="36" spans="1:11" s="30" customFormat="1" ht="38.25" customHeight="1">
      <c r="A36" s="27">
        <v>853</v>
      </c>
      <c r="B36" s="27" t="s">
        <v>0</v>
      </c>
      <c r="C36" s="27" t="s">
        <v>0</v>
      </c>
      <c r="D36" s="28" t="s">
        <v>43</v>
      </c>
      <c r="E36" s="29">
        <v>29395787</v>
      </c>
      <c r="F36" s="29">
        <f>F37+F40</f>
        <v>926231</v>
      </c>
      <c r="G36" s="29">
        <f>G37+G40</f>
        <v>2828184</v>
      </c>
      <c r="H36" s="29">
        <f t="shared" si="0"/>
        <v>27493834</v>
      </c>
      <c r="I36" s="30" t="s">
        <v>0</v>
      </c>
      <c r="J36" s="30" t="s">
        <v>0</v>
      </c>
      <c r="K36" s="30" t="s">
        <v>0</v>
      </c>
    </row>
    <row r="37" spans="1:11" s="22" customFormat="1" ht="21.75" customHeight="1">
      <c r="A37" s="19" t="s">
        <v>0</v>
      </c>
      <c r="B37" s="19">
        <v>85332</v>
      </c>
      <c r="C37" s="19" t="s">
        <v>0</v>
      </c>
      <c r="D37" s="20" t="s">
        <v>15</v>
      </c>
      <c r="E37" s="21">
        <v>28671726</v>
      </c>
      <c r="F37" s="21">
        <f>SUM(F38:F39)</f>
        <v>240542</v>
      </c>
      <c r="G37" s="21">
        <f>SUM(G38:G39)</f>
        <v>2828184</v>
      </c>
      <c r="H37" s="21">
        <f t="shared" si="0"/>
        <v>26084084</v>
      </c>
      <c r="I37" s="22" t="s">
        <v>0</v>
      </c>
      <c r="J37" s="22" t="s">
        <v>0</v>
      </c>
      <c r="K37" s="22" t="s">
        <v>0</v>
      </c>
    </row>
    <row r="38" spans="1:11" s="14" customFormat="1" ht="47.25" customHeight="1">
      <c r="A38" s="15" t="s">
        <v>0</v>
      </c>
      <c r="B38" s="15" t="s">
        <v>0</v>
      </c>
      <c r="C38" s="15">
        <v>2239</v>
      </c>
      <c r="D38" s="16" t="s">
        <v>5</v>
      </c>
      <c r="E38" s="18">
        <v>6662398</v>
      </c>
      <c r="F38" s="18">
        <v>240542</v>
      </c>
      <c r="G38" s="18">
        <v>0</v>
      </c>
      <c r="H38" s="18">
        <f t="shared" si="0"/>
        <v>6902940</v>
      </c>
      <c r="I38" s="14" t="s">
        <v>0</v>
      </c>
      <c r="J38" s="14" t="s">
        <v>0</v>
      </c>
      <c r="K38" s="14" t="s">
        <v>0</v>
      </c>
    </row>
    <row r="39" spans="1:11" s="14" customFormat="1" ht="48" customHeight="1">
      <c r="A39" s="15" t="s">
        <v>0</v>
      </c>
      <c r="B39" s="15" t="s">
        <v>0</v>
      </c>
      <c r="C39" s="15">
        <v>2708</v>
      </c>
      <c r="D39" s="16" t="s">
        <v>6</v>
      </c>
      <c r="E39" s="18">
        <v>20178728</v>
      </c>
      <c r="F39" s="18">
        <v>0</v>
      </c>
      <c r="G39" s="18">
        <v>2828184</v>
      </c>
      <c r="H39" s="18">
        <f t="shared" si="0"/>
        <v>17350544</v>
      </c>
      <c r="I39" s="14" t="s">
        <v>0</v>
      </c>
      <c r="J39" s="14" t="s">
        <v>0</v>
      </c>
      <c r="K39" s="14" t="s">
        <v>0</v>
      </c>
    </row>
    <row r="40" spans="1:11" s="22" customFormat="1" ht="19.5" customHeight="1">
      <c r="A40" s="19" t="s">
        <v>0</v>
      </c>
      <c r="B40" s="19">
        <v>85395</v>
      </c>
      <c r="C40" s="19" t="s">
        <v>0</v>
      </c>
      <c r="D40" s="20" t="s">
        <v>16</v>
      </c>
      <c r="E40" s="21">
        <v>269817</v>
      </c>
      <c r="F40" s="21">
        <f>F41</f>
        <v>685689</v>
      </c>
      <c r="G40" s="21">
        <f>G41</f>
        <v>0</v>
      </c>
      <c r="H40" s="21">
        <f t="shared" si="0"/>
        <v>955506</v>
      </c>
      <c r="I40" s="22" t="s">
        <v>0</v>
      </c>
      <c r="J40" s="22" t="s">
        <v>0</v>
      </c>
      <c r="K40" s="22" t="s">
        <v>0</v>
      </c>
    </row>
    <row r="41" spans="1:11" s="14" customFormat="1" ht="66.75" customHeight="1">
      <c r="A41" s="15" t="s">
        <v>0</v>
      </c>
      <c r="B41" s="15" t="s">
        <v>0</v>
      </c>
      <c r="C41" s="15">
        <v>6260</v>
      </c>
      <c r="D41" s="16" t="s">
        <v>13</v>
      </c>
      <c r="E41" s="18">
        <v>117968</v>
      </c>
      <c r="F41" s="18">
        <v>685689</v>
      </c>
      <c r="G41" s="18">
        <v>0</v>
      </c>
      <c r="H41" s="18">
        <f t="shared" si="0"/>
        <v>803657</v>
      </c>
      <c r="I41" s="14" t="s">
        <v>0</v>
      </c>
      <c r="J41" s="14" t="s">
        <v>0</v>
      </c>
      <c r="K41" s="14" t="s">
        <v>0</v>
      </c>
    </row>
    <row r="42" spans="1:11" s="30" customFormat="1" ht="33.75" customHeight="1">
      <c r="A42" s="27">
        <v>854</v>
      </c>
      <c r="B42" s="27" t="s">
        <v>0</v>
      </c>
      <c r="C42" s="27" t="s">
        <v>0</v>
      </c>
      <c r="D42" s="28" t="s">
        <v>44</v>
      </c>
      <c r="E42" s="29">
        <v>13840288</v>
      </c>
      <c r="F42" s="29">
        <f>F43</f>
        <v>4744</v>
      </c>
      <c r="G42" s="29">
        <f>G43</f>
        <v>0</v>
      </c>
      <c r="H42" s="29">
        <f t="shared" si="0"/>
        <v>13845032</v>
      </c>
      <c r="I42" s="30" t="s">
        <v>0</v>
      </c>
      <c r="J42" s="30" t="s">
        <v>0</v>
      </c>
      <c r="K42" s="30" t="s">
        <v>0</v>
      </c>
    </row>
    <row r="43" spans="1:11" s="22" customFormat="1" ht="36" customHeight="1">
      <c r="A43" s="19" t="s">
        <v>0</v>
      </c>
      <c r="B43" s="19">
        <v>85412</v>
      </c>
      <c r="C43" s="19" t="s">
        <v>0</v>
      </c>
      <c r="D43" s="20" t="s">
        <v>17</v>
      </c>
      <c r="E43" s="21">
        <v>161350</v>
      </c>
      <c r="F43" s="21">
        <f>F44</f>
        <v>4744</v>
      </c>
      <c r="G43" s="21">
        <f>G44</f>
        <v>0</v>
      </c>
      <c r="H43" s="21">
        <f t="shared" si="0"/>
        <v>166094</v>
      </c>
      <c r="I43" s="22" t="s">
        <v>0</v>
      </c>
      <c r="J43" s="22" t="s">
        <v>0</v>
      </c>
      <c r="K43" s="22" t="s">
        <v>0</v>
      </c>
    </row>
    <row r="44" spans="1:11" s="14" customFormat="1" ht="21" customHeight="1">
      <c r="A44" s="15" t="s">
        <v>0</v>
      </c>
      <c r="B44" s="15" t="s">
        <v>0</v>
      </c>
      <c r="C44" s="15" t="s">
        <v>36</v>
      </c>
      <c r="D44" s="16" t="s">
        <v>9</v>
      </c>
      <c r="E44" s="18">
        <v>61150</v>
      </c>
      <c r="F44" s="18">
        <v>4744</v>
      </c>
      <c r="G44" s="18">
        <v>0</v>
      </c>
      <c r="H44" s="18">
        <f t="shared" si="0"/>
        <v>65894</v>
      </c>
      <c r="I44" s="14" t="s">
        <v>0</v>
      </c>
      <c r="J44" s="14" t="s">
        <v>0</v>
      </c>
      <c r="K44" s="14" t="s">
        <v>0</v>
      </c>
    </row>
    <row r="45" spans="1:11" s="30" customFormat="1" ht="33" customHeight="1">
      <c r="A45" s="27">
        <v>921</v>
      </c>
      <c r="B45" s="27" t="s">
        <v>0</v>
      </c>
      <c r="C45" s="27" t="s">
        <v>0</v>
      </c>
      <c r="D45" s="28" t="s">
        <v>45</v>
      </c>
      <c r="E45" s="29">
        <v>15047746</v>
      </c>
      <c r="F45" s="29">
        <f>F46+F48</f>
        <v>0</v>
      </c>
      <c r="G45" s="29">
        <f>G46+G48</f>
        <v>4500000</v>
      </c>
      <c r="H45" s="29">
        <f t="shared" si="0"/>
        <v>10547746</v>
      </c>
      <c r="I45" s="30" t="s">
        <v>0</v>
      </c>
      <c r="J45" s="30" t="s">
        <v>0</v>
      </c>
      <c r="K45" s="30" t="s">
        <v>0</v>
      </c>
    </row>
    <row r="46" spans="1:11" s="22" customFormat="1" ht="20.25" customHeight="1">
      <c r="A46" s="19" t="s">
        <v>0</v>
      </c>
      <c r="B46" s="19">
        <v>92106</v>
      </c>
      <c r="C46" s="19" t="s">
        <v>0</v>
      </c>
      <c r="D46" s="20" t="s">
        <v>18</v>
      </c>
      <c r="E46" s="21">
        <v>8732312</v>
      </c>
      <c r="F46" s="21">
        <f>F47</f>
        <v>0</v>
      </c>
      <c r="G46" s="21">
        <f>G47</f>
        <v>3000000</v>
      </c>
      <c r="H46" s="21">
        <f t="shared" si="0"/>
        <v>5732312</v>
      </c>
      <c r="I46" s="22" t="s">
        <v>0</v>
      </c>
      <c r="J46" s="22" t="s">
        <v>0</v>
      </c>
      <c r="K46" s="22" t="s">
        <v>0</v>
      </c>
    </row>
    <row r="47" spans="1:11" s="14" customFormat="1" ht="59.25" customHeight="1">
      <c r="A47" s="15" t="s">
        <v>0</v>
      </c>
      <c r="B47" s="15" t="s">
        <v>0</v>
      </c>
      <c r="C47" s="15">
        <v>2220</v>
      </c>
      <c r="D47" s="16" t="s">
        <v>19</v>
      </c>
      <c r="E47" s="18">
        <v>3800000</v>
      </c>
      <c r="F47" s="18">
        <v>0</v>
      </c>
      <c r="G47" s="18">
        <v>3000000</v>
      </c>
      <c r="H47" s="18">
        <f t="shared" si="0"/>
        <v>800000</v>
      </c>
      <c r="I47" s="14" t="s">
        <v>0</v>
      </c>
      <c r="J47" s="14" t="s">
        <v>0</v>
      </c>
      <c r="K47" s="14" t="s">
        <v>0</v>
      </c>
    </row>
    <row r="48" spans="1:11" s="22" customFormat="1" ht="24" customHeight="1">
      <c r="A48" s="19" t="s">
        <v>0</v>
      </c>
      <c r="B48" s="19">
        <v>92108</v>
      </c>
      <c r="C48" s="19" t="s">
        <v>0</v>
      </c>
      <c r="D48" s="20" t="s">
        <v>82</v>
      </c>
      <c r="E48" s="21">
        <v>1500000</v>
      </c>
      <c r="F48" s="21">
        <f>F49</f>
        <v>0</v>
      </c>
      <c r="G48" s="21">
        <f>G49</f>
        <v>1500000</v>
      </c>
      <c r="H48" s="21">
        <f t="shared" si="0"/>
        <v>0</v>
      </c>
      <c r="I48" s="22" t="s">
        <v>0</v>
      </c>
      <c r="J48" s="22" t="s">
        <v>0</v>
      </c>
      <c r="K48" s="22" t="s">
        <v>0</v>
      </c>
    </row>
    <row r="49" spans="1:11" s="12" customFormat="1" ht="59.25" customHeight="1">
      <c r="A49" s="31" t="s">
        <v>0</v>
      </c>
      <c r="B49" s="31" t="s">
        <v>0</v>
      </c>
      <c r="C49" s="31">
        <v>2220</v>
      </c>
      <c r="D49" s="32" t="s">
        <v>19</v>
      </c>
      <c r="E49" s="33">
        <v>1500000</v>
      </c>
      <c r="F49" s="33">
        <v>0</v>
      </c>
      <c r="G49" s="33">
        <v>1500000</v>
      </c>
      <c r="H49" s="33">
        <f t="shared" si="0"/>
        <v>0</v>
      </c>
      <c r="I49" s="12" t="s">
        <v>0</v>
      </c>
      <c r="J49" s="12" t="s">
        <v>0</v>
      </c>
      <c r="K49" s="12" t="s">
        <v>0</v>
      </c>
    </row>
    <row r="50" spans="1:4" s="14" customFormat="1" ht="12.75">
      <c r="A50" s="15"/>
      <c r="B50" s="15"/>
      <c r="C50" s="15"/>
      <c r="D50" s="16"/>
    </row>
    <row r="51" spans="1:4" s="14" customFormat="1" ht="12.75">
      <c r="A51" s="15"/>
      <c r="B51" s="15"/>
      <c r="C51" s="15"/>
      <c r="D51" s="16"/>
    </row>
    <row r="52" spans="1:4" s="14" customFormat="1" ht="12.75">
      <c r="A52" s="15"/>
      <c r="B52" s="15"/>
      <c r="C52" s="15"/>
      <c r="D52" s="16"/>
    </row>
    <row r="53" spans="1:4" s="14" customFormat="1" ht="12.75">
      <c r="A53" s="15"/>
      <c r="B53" s="15"/>
      <c r="C53" s="15"/>
      <c r="D53" s="16"/>
    </row>
    <row r="54" spans="1:4" s="14" customFormat="1" ht="12.75">
      <c r="A54" s="15"/>
      <c r="B54" s="15"/>
      <c r="C54" s="15"/>
      <c r="D54" s="16"/>
    </row>
    <row r="55" spans="1:4" s="14" customFormat="1" ht="12.75">
      <c r="A55" s="15"/>
      <c r="B55" s="15"/>
      <c r="C55" s="15"/>
      <c r="D55" s="16"/>
    </row>
    <row r="56" spans="1:4" s="14" customFormat="1" ht="12.75">
      <c r="A56" s="15"/>
      <c r="B56" s="15"/>
      <c r="C56" s="15"/>
      <c r="D56" s="16"/>
    </row>
    <row r="57" spans="1:4" s="14" customFormat="1" ht="12.75">
      <c r="A57" s="15"/>
      <c r="B57" s="15"/>
      <c r="C57" s="15"/>
      <c r="D57" s="16"/>
    </row>
    <row r="58" spans="1:4" s="14" customFormat="1" ht="12.75">
      <c r="A58" s="15"/>
      <c r="B58" s="15"/>
      <c r="C58" s="15"/>
      <c r="D58" s="16"/>
    </row>
    <row r="59" spans="1:4" s="14" customFormat="1" ht="12.75">
      <c r="A59" s="15"/>
      <c r="B59" s="15"/>
      <c r="C59" s="15"/>
      <c r="D59" s="16"/>
    </row>
    <row r="60" spans="1:4" s="14" customFormat="1" ht="12.75">
      <c r="A60" s="15"/>
      <c r="B60" s="15"/>
      <c r="C60" s="15"/>
      <c r="D60" s="16"/>
    </row>
    <row r="61" spans="1:4" s="14" customFormat="1" ht="12.75">
      <c r="A61" s="15"/>
      <c r="B61" s="15"/>
      <c r="C61" s="15"/>
      <c r="D61" s="16"/>
    </row>
    <row r="62" spans="1:4" s="14" customFormat="1" ht="12.75">
      <c r="A62" s="15"/>
      <c r="B62" s="15"/>
      <c r="C62" s="15"/>
      <c r="D62" s="16"/>
    </row>
    <row r="63" spans="1:4" s="14" customFormat="1" ht="12.75">
      <c r="A63" s="15"/>
      <c r="B63" s="15"/>
      <c r="C63" s="15"/>
      <c r="D63" s="16"/>
    </row>
    <row r="64" spans="1:4" s="14" customFormat="1" ht="12.75">
      <c r="A64" s="15"/>
      <c r="B64" s="15"/>
      <c r="C64" s="15"/>
      <c r="D64" s="16"/>
    </row>
    <row r="65" spans="1:4" s="14" customFormat="1" ht="12.75">
      <c r="A65" s="15"/>
      <c r="B65" s="15"/>
      <c r="C65" s="15"/>
      <c r="D65" s="16"/>
    </row>
    <row r="66" spans="1:4" s="14" customFormat="1" ht="12.75">
      <c r="A66" s="15"/>
      <c r="B66" s="15"/>
      <c r="C66" s="15"/>
      <c r="D66" s="16"/>
    </row>
    <row r="67" spans="1:4" s="14" customFormat="1" ht="12.75">
      <c r="A67" s="15"/>
      <c r="B67" s="15"/>
      <c r="C67" s="15"/>
      <c r="D67" s="16"/>
    </row>
    <row r="68" spans="1:4" s="14" customFormat="1" ht="12.75">
      <c r="A68" s="15"/>
      <c r="B68" s="15"/>
      <c r="C68" s="15"/>
      <c r="D68" s="16"/>
    </row>
    <row r="69" spans="1:4" s="14" customFormat="1" ht="12.75">
      <c r="A69" s="15"/>
      <c r="B69" s="15"/>
      <c r="C69" s="15"/>
      <c r="D69" s="16"/>
    </row>
    <row r="70" spans="1:4" s="14" customFormat="1" ht="12.75">
      <c r="A70" s="15"/>
      <c r="B70" s="15"/>
      <c r="C70" s="15"/>
      <c r="D70" s="16"/>
    </row>
    <row r="71" spans="1:4" s="14" customFormat="1" ht="12.75">
      <c r="A71" s="15"/>
      <c r="B71" s="15"/>
      <c r="C71" s="15"/>
      <c r="D71" s="16"/>
    </row>
    <row r="72" spans="1:4" s="14" customFormat="1" ht="12.75">
      <c r="A72" s="15"/>
      <c r="B72" s="15"/>
      <c r="C72" s="15"/>
      <c r="D72" s="16"/>
    </row>
    <row r="73" spans="1:4" s="14" customFormat="1" ht="12.75">
      <c r="A73" s="15"/>
      <c r="B73" s="15"/>
      <c r="C73" s="15"/>
      <c r="D73" s="16"/>
    </row>
    <row r="74" spans="1:4" s="14" customFormat="1" ht="12.75">
      <c r="A74" s="15"/>
      <c r="B74" s="15"/>
      <c r="C74" s="15"/>
      <c r="D74" s="16"/>
    </row>
    <row r="75" spans="1:4" ht="12.75">
      <c r="A75" s="13"/>
      <c r="B75" s="13"/>
      <c r="C75" s="13"/>
      <c r="D75" s="17"/>
    </row>
    <row r="76" spans="1:4" ht="12.75">
      <c r="A76" s="13"/>
      <c r="B76" s="13"/>
      <c r="C76" s="13"/>
      <c r="D76" s="17"/>
    </row>
    <row r="77" spans="1:4" ht="12.75">
      <c r="A77" s="13"/>
      <c r="B77" s="13"/>
      <c r="C77" s="13"/>
      <c r="D77" s="17"/>
    </row>
    <row r="78" spans="1:4" ht="12.75">
      <c r="A78" s="13"/>
      <c r="B78" s="13"/>
      <c r="C78" s="13"/>
      <c r="D78" s="17"/>
    </row>
    <row r="79" spans="1:4" ht="12.75">
      <c r="A79" s="13"/>
      <c r="B79" s="13"/>
      <c r="C79" s="13"/>
      <c r="D79" s="17"/>
    </row>
    <row r="80" spans="1:4" ht="12.75">
      <c r="A80" s="13"/>
      <c r="B80" s="13"/>
      <c r="C80" s="13"/>
      <c r="D80" s="17"/>
    </row>
    <row r="81" spans="1:4" ht="12.75">
      <c r="A81" s="13"/>
      <c r="B81" s="13"/>
      <c r="C81" s="13"/>
      <c r="D81" s="17"/>
    </row>
    <row r="82" spans="1:4" ht="12.75">
      <c r="A82" s="13"/>
      <c r="B82" s="13"/>
      <c r="C82" s="13"/>
      <c r="D82" s="17"/>
    </row>
    <row r="83" spans="1:4" ht="12.75">
      <c r="A83" s="13"/>
      <c r="B83" s="13"/>
      <c r="C83" s="13"/>
      <c r="D83" s="17"/>
    </row>
    <row r="84" spans="1:4" ht="12.75">
      <c r="A84" s="13"/>
      <c r="B84" s="13"/>
      <c r="C84" s="13"/>
      <c r="D84" s="17"/>
    </row>
    <row r="85" spans="1:4" ht="12.75">
      <c r="A85" s="13"/>
      <c r="B85" s="13"/>
      <c r="C85" s="13"/>
      <c r="D85" s="17"/>
    </row>
    <row r="86" spans="1:4" ht="12.75">
      <c r="A86" s="13"/>
      <c r="B86" s="13"/>
      <c r="C86" s="13"/>
      <c r="D86" s="17"/>
    </row>
    <row r="87" spans="1:4" ht="12.75">
      <c r="A87" s="13"/>
      <c r="B87" s="13"/>
      <c r="C87" s="13"/>
      <c r="D87" s="17"/>
    </row>
    <row r="88" spans="1:4" ht="12.75">
      <c r="A88" s="13"/>
      <c r="B88" s="13"/>
      <c r="C88" s="13"/>
      <c r="D88" s="17"/>
    </row>
    <row r="89" spans="1:4" ht="12.75">
      <c r="A89" s="13"/>
      <c r="B89" s="13"/>
      <c r="C89" s="13"/>
      <c r="D89" s="17"/>
    </row>
    <row r="90" spans="1:4" ht="12.75">
      <c r="A90" s="13"/>
      <c r="B90" s="13"/>
      <c r="C90" s="13"/>
      <c r="D90" s="17"/>
    </row>
    <row r="91" spans="1:4" ht="12.75">
      <c r="A91" s="13"/>
      <c r="B91" s="13"/>
      <c r="C91" s="13"/>
      <c r="D91" s="17"/>
    </row>
    <row r="92" spans="1:4" ht="12.75">
      <c r="A92" s="13"/>
      <c r="B92" s="13"/>
      <c r="C92" s="13"/>
      <c r="D92" s="17"/>
    </row>
    <row r="93" spans="1:4" ht="12.75">
      <c r="A93" s="13"/>
      <c r="B93" s="13"/>
      <c r="C93" s="13"/>
      <c r="D93" s="17"/>
    </row>
    <row r="94" spans="1:4" ht="12.75">
      <c r="A94" s="13"/>
      <c r="B94" s="13"/>
      <c r="C94" s="13"/>
      <c r="D94" s="17"/>
    </row>
    <row r="95" spans="1:4" ht="12.75">
      <c r="A95" s="13"/>
      <c r="B95" s="13"/>
      <c r="C95" s="13"/>
      <c r="D95" s="17"/>
    </row>
    <row r="96" spans="1:4" ht="12.75">
      <c r="A96" s="13"/>
      <c r="B96" s="13"/>
      <c r="C96" s="13"/>
      <c r="D96" s="17"/>
    </row>
    <row r="97" spans="1:4" ht="12.75">
      <c r="A97" s="13"/>
      <c r="B97" s="13"/>
      <c r="C97" s="13"/>
      <c r="D97" s="17"/>
    </row>
    <row r="98" spans="1:4" ht="12.75">
      <c r="A98" s="13"/>
      <c r="B98" s="13"/>
      <c r="C98" s="13"/>
      <c r="D98" s="17"/>
    </row>
    <row r="99" spans="1:4" ht="12.75">
      <c r="A99" s="13"/>
      <c r="B99" s="13"/>
      <c r="C99" s="13"/>
      <c r="D99" s="17"/>
    </row>
    <row r="100" spans="1:4" ht="12.75">
      <c r="A100" s="13"/>
      <c r="B100" s="13"/>
      <c r="C100" s="13"/>
      <c r="D100" s="17"/>
    </row>
    <row r="101" spans="1:4" ht="12.75">
      <c r="A101" s="13"/>
      <c r="B101" s="13"/>
      <c r="C101" s="13"/>
      <c r="D101" s="17"/>
    </row>
    <row r="102" spans="1:4" ht="12.75">
      <c r="A102" s="13"/>
      <c r="B102" s="13"/>
      <c r="C102" s="13"/>
      <c r="D102" s="17"/>
    </row>
    <row r="103" spans="1:4" ht="12.75">
      <c r="A103" s="13"/>
      <c r="B103" s="13"/>
      <c r="C103" s="13"/>
      <c r="D103" s="17"/>
    </row>
    <row r="104" spans="1:4" ht="12.75">
      <c r="A104" s="13"/>
      <c r="B104" s="13"/>
      <c r="C104" s="13"/>
      <c r="D104" s="17"/>
    </row>
    <row r="105" spans="1:4" ht="12.75">
      <c r="A105" s="13"/>
      <c r="B105" s="13"/>
      <c r="C105" s="13"/>
      <c r="D105" s="17"/>
    </row>
    <row r="106" spans="1:4" ht="12.75">
      <c r="A106" s="13"/>
      <c r="B106" s="13"/>
      <c r="C106" s="13"/>
      <c r="D106" s="17"/>
    </row>
    <row r="107" spans="1:4" ht="12.75">
      <c r="A107" s="13"/>
      <c r="B107" s="13"/>
      <c r="C107" s="13"/>
      <c r="D107" s="17"/>
    </row>
    <row r="108" spans="2:4" ht="12.75">
      <c r="B108" s="13"/>
      <c r="C108" s="13"/>
      <c r="D108" s="17"/>
    </row>
    <row r="109" spans="2:4" ht="12.75">
      <c r="B109" s="13"/>
      <c r="C109" s="13"/>
      <c r="D109" s="17"/>
    </row>
    <row r="110" spans="2:4" ht="12.75">
      <c r="B110" s="13"/>
      <c r="C110" s="13"/>
      <c r="D110" s="17"/>
    </row>
    <row r="111" spans="2:4" ht="12.75">
      <c r="B111" s="13"/>
      <c r="C111" s="13"/>
      <c r="D111" s="17"/>
    </row>
    <row r="112" spans="2:4" ht="12.75">
      <c r="B112" s="13"/>
      <c r="C112" s="13"/>
      <c r="D112" s="17"/>
    </row>
    <row r="113" spans="2:4" ht="12.75">
      <c r="B113" s="13"/>
      <c r="C113" s="13"/>
      <c r="D113" s="17"/>
    </row>
    <row r="114" spans="2:4" ht="12.75">
      <c r="B114" s="13"/>
      <c r="C114" s="13"/>
      <c r="D114" s="17"/>
    </row>
    <row r="115" spans="2:4" ht="12.75">
      <c r="B115" s="13"/>
      <c r="C115" s="13"/>
      <c r="D115" s="17"/>
    </row>
    <row r="116" spans="2:4" ht="12.75">
      <c r="B116" s="13"/>
      <c r="C116" s="13"/>
      <c r="D116" s="17"/>
    </row>
    <row r="117" spans="2:4" ht="12.75">
      <c r="B117" s="13"/>
      <c r="C117" s="13"/>
      <c r="D117" s="17"/>
    </row>
    <row r="118" spans="2:4" ht="12.75">
      <c r="B118" s="13"/>
      <c r="C118" s="13"/>
      <c r="D118" s="17"/>
    </row>
    <row r="119" spans="2:4" ht="12.75">
      <c r="B119" s="13"/>
      <c r="C119" s="13"/>
      <c r="D119" s="17"/>
    </row>
    <row r="120" spans="2:4" ht="12.75">
      <c r="B120" s="13"/>
      <c r="C120" s="13"/>
      <c r="D120" s="17"/>
    </row>
    <row r="121" spans="2:4" ht="12.75">
      <c r="B121" s="13"/>
      <c r="C121" s="13"/>
      <c r="D121" s="17"/>
    </row>
    <row r="122" spans="2:4" ht="12.75">
      <c r="B122" s="13"/>
      <c r="C122" s="13"/>
      <c r="D122" s="17"/>
    </row>
    <row r="123" spans="2:4" ht="12.75">
      <c r="B123" s="13"/>
      <c r="C123" s="13"/>
      <c r="D123" s="17"/>
    </row>
    <row r="124" spans="2:4" ht="12.75">
      <c r="B124" s="13"/>
      <c r="C124" s="13"/>
      <c r="D124" s="17"/>
    </row>
    <row r="125" spans="2:4" ht="12.75">
      <c r="B125" s="13"/>
      <c r="C125" s="13"/>
      <c r="D125" s="17"/>
    </row>
    <row r="126" spans="2:4" ht="12.75">
      <c r="B126" s="13"/>
      <c r="C126" s="13"/>
      <c r="D126" s="17"/>
    </row>
    <row r="127" spans="2:4" ht="12.75">
      <c r="B127" s="13"/>
      <c r="C127" s="13"/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</sheetData>
  <mergeCells count="1">
    <mergeCell ref="A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"/>
  <sheetViews>
    <sheetView workbookViewId="0" topLeftCell="A88">
      <selection activeCell="A88" sqref="A1:H88"/>
    </sheetView>
  </sheetViews>
  <sheetFormatPr defaultColWidth="9.00390625" defaultRowHeight="12.75"/>
  <cols>
    <col min="1" max="1" width="7.125" style="1" customWidth="1"/>
    <col min="2" max="2" width="8.00390625" style="1" customWidth="1"/>
    <col min="3" max="3" width="7.00390625" style="1" customWidth="1"/>
    <col min="4" max="4" width="36.375" style="1" customWidth="1"/>
    <col min="5" max="5" width="13.625" style="1" customWidth="1"/>
    <col min="6" max="6" width="11.625" style="1" customWidth="1"/>
    <col min="7" max="7" width="12.625" style="1" customWidth="1"/>
    <col min="8" max="8" width="12.25390625" style="1" customWidth="1"/>
    <col min="9" max="16384" width="9.125" style="1" customWidth="1"/>
  </cols>
  <sheetData>
    <row r="1" spans="5:7" ht="12.75">
      <c r="E1" s="2"/>
      <c r="F1" s="2" t="s">
        <v>70</v>
      </c>
      <c r="G1" s="2"/>
    </row>
    <row r="2" spans="5:7" ht="12.75">
      <c r="E2" s="2"/>
      <c r="F2" s="2" t="s">
        <v>22</v>
      </c>
      <c r="G2" s="2"/>
    </row>
    <row r="3" ht="12.75">
      <c r="F3" s="1" t="s">
        <v>71</v>
      </c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8" ht="57.75" customHeight="1">
      <c r="A5" s="170" t="s">
        <v>72</v>
      </c>
      <c r="B5" s="170"/>
      <c r="C5" s="170"/>
      <c r="D5" s="170"/>
      <c r="E5" s="170"/>
      <c r="F5" s="170"/>
      <c r="G5" s="170"/>
      <c r="H5" s="170"/>
    </row>
    <row r="6" spans="1:1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H7" s="1" t="s">
        <v>24</v>
      </c>
    </row>
    <row r="8" spans="1:8" ht="25.5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31</v>
      </c>
      <c r="H8" s="3" t="s">
        <v>32</v>
      </c>
    </row>
    <row r="9" spans="1:11" ht="13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5"/>
      <c r="J9" s="5"/>
      <c r="K9" s="5"/>
    </row>
    <row r="10" spans="1:11" ht="13.5">
      <c r="A10" s="34"/>
      <c r="B10" s="34"/>
      <c r="C10" s="34"/>
      <c r="D10" s="35"/>
      <c r="E10" s="36"/>
      <c r="F10" s="36"/>
      <c r="G10" s="36"/>
      <c r="H10" s="36"/>
      <c r="I10" s="37"/>
      <c r="J10" s="37"/>
      <c r="K10" s="37"/>
    </row>
    <row r="11" spans="1:8" s="12" customFormat="1" ht="21.75" customHeight="1">
      <c r="A11" s="40"/>
      <c r="B11" s="40"/>
      <c r="C11" s="40"/>
      <c r="D11" s="41" t="s">
        <v>73</v>
      </c>
      <c r="E11" s="42">
        <v>617259036</v>
      </c>
      <c r="F11" s="43">
        <f>F12+F26++F32+F35+F52+F59+F68+F76</f>
        <v>3708496</v>
      </c>
      <c r="G11" s="43">
        <f>G12+G26++G32+G35+G52+G59+G68+G76</f>
        <v>6638289</v>
      </c>
      <c r="H11" s="43">
        <f>E11+F11-G11</f>
        <v>614329243</v>
      </c>
    </row>
    <row r="12" spans="1:11" s="30" customFormat="1" ht="21.75" customHeight="1">
      <c r="A12" s="27" t="s">
        <v>34</v>
      </c>
      <c r="B12" s="27" t="s">
        <v>0</v>
      </c>
      <c r="C12" s="27" t="s">
        <v>0</v>
      </c>
      <c r="D12" s="28" t="s">
        <v>37</v>
      </c>
      <c r="E12" s="29">
        <v>32320586</v>
      </c>
      <c r="F12" s="29">
        <f>F13</f>
        <v>135592</v>
      </c>
      <c r="G12" s="29">
        <f>G13</f>
        <v>202050</v>
      </c>
      <c r="H12" s="29">
        <f>E12+F12-G12</f>
        <v>32254128</v>
      </c>
      <c r="I12" s="30" t="s">
        <v>0</v>
      </c>
      <c r="J12" s="30" t="s">
        <v>0</v>
      </c>
      <c r="K12" s="30" t="s">
        <v>0</v>
      </c>
    </row>
    <row r="13" spans="1:11" s="22" customFormat="1" ht="44.25" customHeight="1">
      <c r="A13" s="19" t="s">
        <v>0</v>
      </c>
      <c r="B13" s="19" t="s">
        <v>35</v>
      </c>
      <c r="C13" s="19" t="s">
        <v>0</v>
      </c>
      <c r="D13" s="20" t="s">
        <v>1</v>
      </c>
      <c r="E13" s="21">
        <v>944451</v>
      </c>
      <c r="F13" s="21">
        <f>SUM(F14:F25)</f>
        <v>135592</v>
      </c>
      <c r="G13" s="21">
        <f>SUM(G14:G25)</f>
        <v>202050</v>
      </c>
      <c r="H13" s="44">
        <f aca="true" t="shared" si="0" ref="H13:H74">E13+F13-G13</f>
        <v>877993</v>
      </c>
      <c r="I13" s="22" t="s">
        <v>0</v>
      </c>
      <c r="J13" s="22" t="s">
        <v>0</v>
      </c>
      <c r="K13" s="22" t="s">
        <v>0</v>
      </c>
    </row>
    <row r="14" spans="1:11" s="14" customFormat="1" ht="18" customHeight="1">
      <c r="A14" s="15" t="s">
        <v>0</v>
      </c>
      <c r="B14" s="15" t="s">
        <v>0</v>
      </c>
      <c r="C14" s="15">
        <v>4018</v>
      </c>
      <c r="D14" s="16" t="s">
        <v>46</v>
      </c>
      <c r="E14" s="18">
        <v>333465</v>
      </c>
      <c r="F14" s="18">
        <v>101694</v>
      </c>
      <c r="G14" s="18">
        <v>0</v>
      </c>
      <c r="H14" s="45">
        <f t="shared" si="0"/>
        <v>435159</v>
      </c>
      <c r="I14" s="14" t="s">
        <v>0</v>
      </c>
      <c r="J14" s="14" t="s">
        <v>0</v>
      </c>
      <c r="K14" s="14" t="s">
        <v>0</v>
      </c>
    </row>
    <row r="15" spans="1:11" s="14" customFormat="1" ht="18" customHeight="1">
      <c r="A15" s="15" t="s">
        <v>0</v>
      </c>
      <c r="B15" s="15" t="s">
        <v>0</v>
      </c>
      <c r="C15" s="15">
        <v>4019</v>
      </c>
      <c r="D15" s="16" t="s">
        <v>46</v>
      </c>
      <c r="E15" s="18">
        <v>111155</v>
      </c>
      <c r="F15" s="18">
        <v>33898</v>
      </c>
      <c r="G15" s="18">
        <v>0</v>
      </c>
      <c r="H15" s="45">
        <f t="shared" si="0"/>
        <v>145053</v>
      </c>
      <c r="I15" s="14" t="s">
        <v>0</v>
      </c>
      <c r="J15" s="14" t="s">
        <v>0</v>
      </c>
      <c r="K15" s="14" t="s">
        <v>0</v>
      </c>
    </row>
    <row r="16" spans="1:11" s="14" customFormat="1" ht="18" customHeight="1">
      <c r="A16" s="15" t="s">
        <v>0</v>
      </c>
      <c r="B16" s="15" t="s">
        <v>0</v>
      </c>
      <c r="C16" s="15">
        <v>4118</v>
      </c>
      <c r="D16" s="16" t="s">
        <v>47</v>
      </c>
      <c r="E16" s="18">
        <v>73540</v>
      </c>
      <c r="F16" s="18">
        <v>0</v>
      </c>
      <c r="G16" s="18">
        <v>486</v>
      </c>
      <c r="H16" s="45">
        <f t="shared" si="0"/>
        <v>73054</v>
      </c>
      <c r="I16" s="14" t="s">
        <v>0</v>
      </c>
      <c r="J16" s="14" t="s">
        <v>0</v>
      </c>
      <c r="K16" s="14" t="s">
        <v>0</v>
      </c>
    </row>
    <row r="17" spans="1:11" s="14" customFormat="1" ht="18" customHeight="1">
      <c r="A17" s="15" t="s">
        <v>0</v>
      </c>
      <c r="B17" s="15" t="s">
        <v>0</v>
      </c>
      <c r="C17" s="15">
        <v>4119</v>
      </c>
      <c r="D17" s="16" t="s">
        <v>47</v>
      </c>
      <c r="E17" s="18">
        <v>24513</v>
      </c>
      <c r="F17" s="18">
        <v>0</v>
      </c>
      <c r="G17" s="18">
        <v>162</v>
      </c>
      <c r="H17" s="45">
        <f t="shared" si="0"/>
        <v>24351</v>
      </c>
      <c r="I17" s="14" t="s">
        <v>0</v>
      </c>
      <c r="J17" s="14" t="s">
        <v>0</v>
      </c>
      <c r="K17" s="14" t="s">
        <v>0</v>
      </c>
    </row>
    <row r="18" spans="1:11" s="14" customFormat="1" ht="18" customHeight="1">
      <c r="A18" s="15" t="s">
        <v>0</v>
      </c>
      <c r="B18" s="15" t="s">
        <v>0</v>
      </c>
      <c r="C18" s="15">
        <v>4128</v>
      </c>
      <c r="D18" s="16" t="s">
        <v>48</v>
      </c>
      <c r="E18" s="18">
        <v>10457</v>
      </c>
      <c r="F18" s="18">
        <v>0</v>
      </c>
      <c r="G18" s="18">
        <v>69</v>
      </c>
      <c r="H18" s="45">
        <f t="shared" si="0"/>
        <v>10388</v>
      </c>
      <c r="I18" s="14" t="s">
        <v>0</v>
      </c>
      <c r="J18" s="14" t="s">
        <v>0</v>
      </c>
      <c r="K18" s="14" t="s">
        <v>0</v>
      </c>
    </row>
    <row r="19" spans="1:11" s="14" customFormat="1" ht="18" customHeight="1">
      <c r="A19" s="15" t="s">
        <v>0</v>
      </c>
      <c r="B19" s="15" t="s">
        <v>0</v>
      </c>
      <c r="C19" s="15">
        <v>4129</v>
      </c>
      <c r="D19" s="16" t="s">
        <v>48</v>
      </c>
      <c r="E19" s="18">
        <v>3486</v>
      </c>
      <c r="F19" s="18">
        <v>0</v>
      </c>
      <c r="G19" s="18">
        <v>23</v>
      </c>
      <c r="H19" s="45">
        <f t="shared" si="0"/>
        <v>3463</v>
      </c>
      <c r="I19" s="14" t="s">
        <v>0</v>
      </c>
      <c r="J19" s="14" t="s">
        <v>0</v>
      </c>
      <c r="K19" s="14" t="s">
        <v>0</v>
      </c>
    </row>
    <row r="20" spans="1:11" s="14" customFormat="1" ht="18" customHeight="1">
      <c r="A20" s="15" t="s">
        <v>0</v>
      </c>
      <c r="B20" s="15" t="s">
        <v>0</v>
      </c>
      <c r="C20" s="15">
        <v>4218</v>
      </c>
      <c r="D20" s="16" t="s">
        <v>49</v>
      </c>
      <c r="E20" s="18">
        <v>65240</v>
      </c>
      <c r="F20" s="18">
        <v>0</v>
      </c>
      <c r="G20" s="18">
        <v>30401</v>
      </c>
      <c r="H20" s="45">
        <f t="shared" si="0"/>
        <v>34839</v>
      </c>
      <c r="I20" s="14" t="s">
        <v>0</v>
      </c>
      <c r="J20" s="14" t="s">
        <v>0</v>
      </c>
      <c r="K20" s="14" t="s">
        <v>0</v>
      </c>
    </row>
    <row r="21" spans="1:11" s="14" customFormat="1" ht="18" customHeight="1">
      <c r="A21" s="15" t="s">
        <v>0</v>
      </c>
      <c r="B21" s="15" t="s">
        <v>0</v>
      </c>
      <c r="C21" s="15">
        <v>4219</v>
      </c>
      <c r="D21" s="16" t="s">
        <v>49</v>
      </c>
      <c r="E21" s="18">
        <v>21737</v>
      </c>
      <c r="F21" s="18">
        <v>0</v>
      </c>
      <c r="G21" s="18">
        <v>10124</v>
      </c>
      <c r="H21" s="45">
        <f t="shared" si="0"/>
        <v>11613</v>
      </c>
      <c r="I21" s="14" t="s">
        <v>0</v>
      </c>
      <c r="J21" s="14" t="s">
        <v>0</v>
      </c>
      <c r="K21" s="14" t="s">
        <v>0</v>
      </c>
    </row>
    <row r="22" spans="1:11" s="14" customFormat="1" ht="18" customHeight="1">
      <c r="A22" s="15" t="s">
        <v>0</v>
      </c>
      <c r="B22" s="15" t="s">
        <v>0</v>
      </c>
      <c r="C22" s="15">
        <v>4308</v>
      </c>
      <c r="D22" s="16" t="s">
        <v>50</v>
      </c>
      <c r="E22" s="18">
        <v>69528</v>
      </c>
      <c r="F22" s="18">
        <v>0</v>
      </c>
      <c r="G22" s="18">
        <v>3848</v>
      </c>
      <c r="H22" s="45">
        <f t="shared" si="0"/>
        <v>65680</v>
      </c>
      <c r="I22" s="14" t="s">
        <v>0</v>
      </c>
      <c r="J22" s="14" t="s">
        <v>0</v>
      </c>
      <c r="K22" s="14" t="s">
        <v>0</v>
      </c>
    </row>
    <row r="23" spans="1:11" s="14" customFormat="1" ht="18" customHeight="1">
      <c r="A23" s="15" t="s">
        <v>0</v>
      </c>
      <c r="B23" s="15" t="s">
        <v>0</v>
      </c>
      <c r="C23" s="15">
        <v>4309</v>
      </c>
      <c r="D23" s="16" t="s">
        <v>50</v>
      </c>
      <c r="E23" s="18">
        <v>23176</v>
      </c>
      <c r="F23" s="18">
        <v>0</v>
      </c>
      <c r="G23" s="18">
        <v>1283</v>
      </c>
      <c r="H23" s="45">
        <f t="shared" si="0"/>
        <v>21893</v>
      </c>
      <c r="I23" s="14" t="s">
        <v>0</v>
      </c>
      <c r="J23" s="14" t="s">
        <v>0</v>
      </c>
      <c r="K23" s="14" t="s">
        <v>0</v>
      </c>
    </row>
    <row r="24" spans="1:11" s="14" customFormat="1" ht="31.5" customHeight="1">
      <c r="A24" s="15" t="s">
        <v>0</v>
      </c>
      <c r="B24" s="15" t="s">
        <v>0</v>
      </c>
      <c r="C24" s="15">
        <v>6068</v>
      </c>
      <c r="D24" s="16" t="s">
        <v>51</v>
      </c>
      <c r="E24" s="18">
        <v>149009</v>
      </c>
      <c r="F24" s="18">
        <v>0</v>
      </c>
      <c r="G24" s="18">
        <v>116740</v>
      </c>
      <c r="H24" s="45">
        <f t="shared" si="0"/>
        <v>32269</v>
      </c>
      <c r="I24" s="14" t="s">
        <v>0</v>
      </c>
      <c r="J24" s="14" t="s">
        <v>0</v>
      </c>
      <c r="K24" s="14" t="s">
        <v>0</v>
      </c>
    </row>
    <row r="25" spans="1:11" s="14" customFormat="1" ht="33" customHeight="1">
      <c r="A25" s="15" t="s">
        <v>0</v>
      </c>
      <c r="B25" s="15" t="s">
        <v>0</v>
      </c>
      <c r="C25" s="15">
        <v>6069</v>
      </c>
      <c r="D25" s="16" t="s">
        <v>51</v>
      </c>
      <c r="E25" s="18">
        <v>49670</v>
      </c>
      <c r="F25" s="18">
        <v>0</v>
      </c>
      <c r="G25" s="18">
        <v>38914</v>
      </c>
      <c r="H25" s="45">
        <f t="shared" si="0"/>
        <v>10756</v>
      </c>
      <c r="I25" s="14" t="s">
        <v>0</v>
      </c>
      <c r="J25" s="14" t="s">
        <v>0</v>
      </c>
      <c r="K25" s="14" t="s">
        <v>0</v>
      </c>
    </row>
    <row r="26" spans="1:11" s="30" customFormat="1" ht="21" customHeight="1">
      <c r="A26" s="27">
        <v>150</v>
      </c>
      <c r="B26" s="27" t="s">
        <v>0</v>
      </c>
      <c r="C26" s="27" t="s">
        <v>0</v>
      </c>
      <c r="D26" s="28" t="s">
        <v>38</v>
      </c>
      <c r="E26" s="29">
        <v>49904193</v>
      </c>
      <c r="F26" s="29">
        <f>F27</f>
        <v>649290</v>
      </c>
      <c r="G26" s="29">
        <f>G27</f>
        <v>82108</v>
      </c>
      <c r="H26" s="29">
        <f t="shared" si="0"/>
        <v>50471375</v>
      </c>
      <c r="I26" s="30" t="s">
        <v>0</v>
      </c>
      <c r="J26" s="30" t="s">
        <v>0</v>
      </c>
      <c r="K26" s="30" t="s">
        <v>0</v>
      </c>
    </row>
    <row r="27" spans="1:11" s="22" customFormat="1" ht="20.25" customHeight="1">
      <c r="A27" s="19" t="s">
        <v>0</v>
      </c>
      <c r="B27" s="19">
        <v>15011</v>
      </c>
      <c r="C27" s="19" t="s">
        <v>0</v>
      </c>
      <c r="D27" s="20" t="s">
        <v>4</v>
      </c>
      <c r="E27" s="21">
        <v>49792298</v>
      </c>
      <c r="F27" s="21">
        <f>F28+F29+F30+F31</f>
        <v>649290</v>
      </c>
      <c r="G27" s="21">
        <f>G28+G29+G30+G31</f>
        <v>82108</v>
      </c>
      <c r="H27" s="44">
        <f t="shared" si="0"/>
        <v>50359480</v>
      </c>
      <c r="I27" s="22" t="s">
        <v>0</v>
      </c>
      <c r="J27" s="22" t="s">
        <v>0</v>
      </c>
      <c r="K27" s="22" t="s">
        <v>0</v>
      </c>
    </row>
    <row r="28" spans="1:11" s="14" customFormat="1" ht="69.75" customHeight="1">
      <c r="A28" s="15" t="s">
        <v>0</v>
      </c>
      <c r="B28" s="15" t="s">
        <v>0</v>
      </c>
      <c r="C28" s="15">
        <v>2678</v>
      </c>
      <c r="D28" s="16" t="s">
        <v>81</v>
      </c>
      <c r="E28" s="18">
        <v>1281041</v>
      </c>
      <c r="F28" s="18">
        <v>0</v>
      </c>
      <c r="G28" s="18">
        <v>21000</v>
      </c>
      <c r="H28" s="45">
        <f t="shared" si="0"/>
        <v>1260041</v>
      </c>
      <c r="I28" s="14" t="s">
        <v>0</v>
      </c>
      <c r="J28" s="14" t="s">
        <v>0</v>
      </c>
      <c r="K28" s="14" t="s">
        <v>0</v>
      </c>
    </row>
    <row r="29" spans="1:11" s="14" customFormat="1" ht="70.5" customHeight="1">
      <c r="A29" s="15" t="s">
        <v>0</v>
      </c>
      <c r="B29" s="15" t="s">
        <v>0</v>
      </c>
      <c r="C29" s="15">
        <v>2679</v>
      </c>
      <c r="D29" s="16" t="s">
        <v>81</v>
      </c>
      <c r="E29" s="18">
        <v>429413</v>
      </c>
      <c r="F29" s="18">
        <v>0</v>
      </c>
      <c r="G29" s="18">
        <v>9000</v>
      </c>
      <c r="H29" s="45">
        <f t="shared" si="0"/>
        <v>420413</v>
      </c>
      <c r="I29" s="14" t="s">
        <v>0</v>
      </c>
      <c r="J29" s="14" t="s">
        <v>0</v>
      </c>
      <c r="K29" s="14" t="s">
        <v>0</v>
      </c>
    </row>
    <row r="30" spans="1:11" s="14" customFormat="1" ht="71.25" customHeight="1">
      <c r="A30" s="15" t="s">
        <v>0</v>
      </c>
      <c r="B30" s="15" t="s">
        <v>0</v>
      </c>
      <c r="C30" s="15">
        <v>6238</v>
      </c>
      <c r="D30" s="16" t="s">
        <v>75</v>
      </c>
      <c r="E30" s="18">
        <v>9256870</v>
      </c>
      <c r="F30" s="18">
        <v>649290</v>
      </c>
      <c r="G30" s="18">
        <v>0</v>
      </c>
      <c r="H30" s="45">
        <f t="shared" si="0"/>
        <v>9906160</v>
      </c>
      <c r="I30" s="14" t="s">
        <v>0</v>
      </c>
      <c r="J30" s="14" t="s">
        <v>0</v>
      </c>
      <c r="K30" s="14" t="s">
        <v>0</v>
      </c>
    </row>
    <row r="31" spans="1:11" s="14" customFormat="1" ht="68.25" customHeight="1">
      <c r="A31" s="15" t="s">
        <v>0</v>
      </c>
      <c r="B31" s="15" t="s">
        <v>0</v>
      </c>
      <c r="C31" s="15">
        <v>6239</v>
      </c>
      <c r="D31" s="16" t="s">
        <v>75</v>
      </c>
      <c r="E31" s="18">
        <v>5082241</v>
      </c>
      <c r="F31" s="18">
        <v>0</v>
      </c>
      <c r="G31" s="18">
        <v>52108</v>
      </c>
      <c r="H31" s="45">
        <f t="shared" si="0"/>
        <v>5030133</v>
      </c>
      <c r="I31" s="14" t="s">
        <v>0</v>
      </c>
      <c r="J31" s="14" t="s">
        <v>0</v>
      </c>
      <c r="K31" s="14" t="s">
        <v>0</v>
      </c>
    </row>
    <row r="32" spans="1:11" s="30" customFormat="1" ht="21" customHeight="1">
      <c r="A32" s="27">
        <v>801</v>
      </c>
      <c r="B32" s="27" t="s">
        <v>0</v>
      </c>
      <c r="C32" s="27" t="s">
        <v>0</v>
      </c>
      <c r="D32" s="28" t="s">
        <v>41</v>
      </c>
      <c r="E32" s="29">
        <v>42082409</v>
      </c>
      <c r="F32" s="29">
        <f>F33</f>
        <v>0</v>
      </c>
      <c r="G32" s="29">
        <f>G33</f>
        <v>193787</v>
      </c>
      <c r="H32" s="29">
        <f t="shared" si="0"/>
        <v>41888622</v>
      </c>
      <c r="I32" s="30" t="s">
        <v>0</v>
      </c>
      <c r="J32" s="30" t="s">
        <v>0</v>
      </c>
      <c r="K32" s="30" t="s">
        <v>0</v>
      </c>
    </row>
    <row r="33" spans="1:11" s="22" customFormat="1" ht="18" customHeight="1">
      <c r="A33" s="19" t="s">
        <v>0</v>
      </c>
      <c r="B33" s="19">
        <v>80141</v>
      </c>
      <c r="C33" s="19" t="s">
        <v>0</v>
      </c>
      <c r="D33" s="20" t="s">
        <v>10</v>
      </c>
      <c r="E33" s="21">
        <v>7034285</v>
      </c>
      <c r="F33" s="21">
        <f>F34</f>
        <v>0</v>
      </c>
      <c r="G33" s="21">
        <f>G34</f>
        <v>193787</v>
      </c>
      <c r="H33" s="44">
        <f t="shared" si="0"/>
        <v>6840498</v>
      </c>
      <c r="I33" s="22" t="s">
        <v>0</v>
      </c>
      <c r="J33" s="22" t="s">
        <v>0</v>
      </c>
      <c r="K33" s="22" t="s">
        <v>0</v>
      </c>
    </row>
    <row r="34" spans="1:11" s="14" customFormat="1" ht="25.5">
      <c r="A34" s="15" t="s">
        <v>0</v>
      </c>
      <c r="B34" s="15" t="s">
        <v>0</v>
      </c>
      <c r="C34" s="15">
        <v>6050</v>
      </c>
      <c r="D34" s="16" t="s">
        <v>52</v>
      </c>
      <c r="E34" s="18">
        <v>738787</v>
      </c>
      <c r="F34" s="18">
        <v>0</v>
      </c>
      <c r="G34" s="18">
        <v>193787</v>
      </c>
      <c r="H34" s="45">
        <f t="shared" si="0"/>
        <v>545000</v>
      </c>
      <c r="I34" s="14" t="s">
        <v>0</v>
      </c>
      <c r="J34" s="14" t="s">
        <v>0</v>
      </c>
      <c r="K34" s="14" t="s">
        <v>0</v>
      </c>
    </row>
    <row r="35" spans="1:11" s="30" customFormat="1" ht="19.5" customHeight="1">
      <c r="A35" s="27">
        <v>851</v>
      </c>
      <c r="B35" s="27" t="s">
        <v>0</v>
      </c>
      <c r="C35" s="27" t="s">
        <v>0</v>
      </c>
      <c r="D35" s="28" t="s">
        <v>42</v>
      </c>
      <c r="E35" s="29">
        <v>100567786</v>
      </c>
      <c r="F35" s="29">
        <f>F36+F38+F40</f>
        <v>0</v>
      </c>
      <c r="G35" s="29">
        <f>G36+G38+G40</f>
        <v>1339971</v>
      </c>
      <c r="H35" s="29">
        <f t="shared" si="0"/>
        <v>99227815</v>
      </c>
      <c r="I35" s="30" t="s">
        <v>0</v>
      </c>
      <c r="J35" s="30" t="s">
        <v>0</v>
      </c>
      <c r="K35" s="30" t="s">
        <v>0</v>
      </c>
    </row>
    <row r="36" spans="1:11" s="22" customFormat="1" ht="21" customHeight="1">
      <c r="A36" s="19" t="s">
        <v>0</v>
      </c>
      <c r="B36" s="19">
        <v>85111</v>
      </c>
      <c r="C36" s="19" t="s">
        <v>0</v>
      </c>
      <c r="D36" s="20" t="s">
        <v>12</v>
      </c>
      <c r="E36" s="21">
        <v>65022251</v>
      </c>
      <c r="F36" s="21">
        <f>F37</f>
        <v>0</v>
      </c>
      <c r="G36" s="21">
        <f>G37</f>
        <v>1150292</v>
      </c>
      <c r="H36" s="44">
        <f t="shared" si="0"/>
        <v>63871959</v>
      </c>
      <c r="I36" s="22" t="s">
        <v>0</v>
      </c>
      <c r="J36" s="22" t="s">
        <v>0</v>
      </c>
      <c r="K36" s="22" t="s">
        <v>0</v>
      </c>
    </row>
    <row r="37" spans="1:11" s="14" customFormat="1" ht="63.75">
      <c r="A37" s="15" t="s">
        <v>0</v>
      </c>
      <c r="B37" s="15" t="s">
        <v>0</v>
      </c>
      <c r="C37" s="15">
        <v>6260</v>
      </c>
      <c r="D37" s="16" t="s">
        <v>53</v>
      </c>
      <c r="E37" s="18">
        <v>1150292</v>
      </c>
      <c r="F37" s="18">
        <v>0</v>
      </c>
      <c r="G37" s="18">
        <v>1150292</v>
      </c>
      <c r="H37" s="45">
        <f t="shared" si="0"/>
        <v>0</v>
      </c>
      <c r="I37" s="14" t="s">
        <v>0</v>
      </c>
      <c r="J37" s="14" t="s">
        <v>0</v>
      </c>
      <c r="K37" s="14" t="s">
        <v>0</v>
      </c>
    </row>
    <row r="38" spans="1:11" s="22" customFormat="1" ht="33" customHeight="1">
      <c r="A38" s="19" t="s">
        <v>0</v>
      </c>
      <c r="B38" s="19">
        <v>85117</v>
      </c>
      <c r="C38" s="19" t="s">
        <v>0</v>
      </c>
      <c r="D38" s="20" t="s">
        <v>14</v>
      </c>
      <c r="E38" s="21">
        <v>1618928</v>
      </c>
      <c r="F38" s="21">
        <f>F39</f>
        <v>0</v>
      </c>
      <c r="G38" s="21">
        <f>G39</f>
        <v>14507</v>
      </c>
      <c r="H38" s="44">
        <f t="shared" si="0"/>
        <v>1604421</v>
      </c>
      <c r="I38" s="22" t="s">
        <v>0</v>
      </c>
      <c r="J38" s="22" t="s">
        <v>0</v>
      </c>
      <c r="K38" s="22" t="s">
        <v>0</v>
      </c>
    </row>
    <row r="39" spans="1:11" s="14" customFormat="1" ht="63.75" customHeight="1">
      <c r="A39" s="15" t="s">
        <v>0</v>
      </c>
      <c r="B39" s="15" t="s">
        <v>0</v>
      </c>
      <c r="C39" s="15">
        <v>6260</v>
      </c>
      <c r="D39" s="16" t="s">
        <v>53</v>
      </c>
      <c r="E39" s="18">
        <v>14507</v>
      </c>
      <c r="F39" s="18">
        <v>0</v>
      </c>
      <c r="G39" s="18">
        <v>14507</v>
      </c>
      <c r="H39" s="45">
        <f t="shared" si="0"/>
        <v>0</v>
      </c>
      <c r="I39" s="14" t="s">
        <v>0</v>
      </c>
      <c r="J39" s="14" t="s">
        <v>0</v>
      </c>
      <c r="K39" s="14" t="s">
        <v>0</v>
      </c>
    </row>
    <row r="40" spans="1:11" s="22" customFormat="1" ht="20.25" customHeight="1">
      <c r="A40" s="19" t="s">
        <v>0</v>
      </c>
      <c r="B40" s="19">
        <v>85154</v>
      </c>
      <c r="C40" s="19" t="s">
        <v>0</v>
      </c>
      <c r="D40" s="20" t="s">
        <v>54</v>
      </c>
      <c r="E40" s="21">
        <v>850000</v>
      </c>
      <c r="F40" s="21">
        <f>SUM(F41:F51)</f>
        <v>0</v>
      </c>
      <c r="G40" s="21">
        <f>SUM(G41:G51)</f>
        <v>175172</v>
      </c>
      <c r="H40" s="44">
        <f t="shared" si="0"/>
        <v>674828</v>
      </c>
      <c r="I40" s="22" t="s">
        <v>0</v>
      </c>
      <c r="J40" s="22" t="s">
        <v>0</v>
      </c>
      <c r="K40" s="22" t="s">
        <v>0</v>
      </c>
    </row>
    <row r="41" spans="1:11" s="14" customFormat="1" ht="57" customHeight="1">
      <c r="A41" s="15" t="s">
        <v>0</v>
      </c>
      <c r="B41" s="15" t="s">
        <v>0</v>
      </c>
      <c r="C41" s="15">
        <v>2310</v>
      </c>
      <c r="D41" s="16" t="s">
        <v>55</v>
      </c>
      <c r="E41" s="18">
        <v>54350</v>
      </c>
      <c r="F41" s="18">
        <v>0</v>
      </c>
      <c r="G41" s="18">
        <v>24928</v>
      </c>
      <c r="H41" s="45">
        <f t="shared" si="0"/>
        <v>29422</v>
      </c>
      <c r="I41" s="14" t="s">
        <v>0</v>
      </c>
      <c r="J41" s="14" t="s">
        <v>0</v>
      </c>
      <c r="K41" s="14" t="s">
        <v>0</v>
      </c>
    </row>
    <row r="42" spans="1:11" s="14" customFormat="1" ht="43.5" customHeight="1">
      <c r="A42" s="15" t="s">
        <v>0</v>
      </c>
      <c r="B42" s="15" t="s">
        <v>0</v>
      </c>
      <c r="C42" s="15">
        <v>2820</v>
      </c>
      <c r="D42" s="16" t="s">
        <v>56</v>
      </c>
      <c r="E42" s="18">
        <v>273950</v>
      </c>
      <c r="F42" s="18">
        <v>0</v>
      </c>
      <c r="G42" s="18">
        <v>6000</v>
      </c>
      <c r="H42" s="45">
        <f t="shared" si="0"/>
        <v>267950</v>
      </c>
      <c r="I42" s="14" t="s">
        <v>0</v>
      </c>
      <c r="J42" s="14" t="s">
        <v>0</v>
      </c>
      <c r="K42" s="14" t="s">
        <v>0</v>
      </c>
    </row>
    <row r="43" spans="1:11" s="14" customFormat="1" ht="30.75" customHeight="1">
      <c r="A43" s="15" t="s">
        <v>0</v>
      </c>
      <c r="B43" s="15" t="s">
        <v>0</v>
      </c>
      <c r="C43" s="15">
        <v>3020</v>
      </c>
      <c r="D43" s="16" t="s">
        <v>57</v>
      </c>
      <c r="E43" s="18">
        <v>5000</v>
      </c>
      <c r="F43" s="18">
        <v>0</v>
      </c>
      <c r="G43" s="18">
        <v>5000</v>
      </c>
      <c r="H43" s="45">
        <f t="shared" si="0"/>
        <v>0</v>
      </c>
      <c r="I43" s="14" t="s">
        <v>0</v>
      </c>
      <c r="J43" s="14" t="s">
        <v>0</v>
      </c>
      <c r="K43" s="14" t="s">
        <v>0</v>
      </c>
    </row>
    <row r="44" spans="1:11" s="14" customFormat="1" ht="18.75" customHeight="1">
      <c r="A44" s="15" t="s">
        <v>0</v>
      </c>
      <c r="B44" s="15" t="s">
        <v>0</v>
      </c>
      <c r="C44" s="15">
        <v>4110</v>
      </c>
      <c r="D44" s="16" t="s">
        <v>47</v>
      </c>
      <c r="E44" s="18">
        <v>7000</v>
      </c>
      <c r="F44" s="18">
        <v>0</v>
      </c>
      <c r="G44" s="18">
        <v>3800</v>
      </c>
      <c r="H44" s="45">
        <f t="shared" si="0"/>
        <v>3200</v>
      </c>
      <c r="I44" s="14" t="s">
        <v>0</v>
      </c>
      <c r="J44" s="14" t="s">
        <v>0</v>
      </c>
      <c r="K44" s="14" t="s">
        <v>0</v>
      </c>
    </row>
    <row r="45" spans="1:11" s="14" customFormat="1" ht="18.75" customHeight="1">
      <c r="A45" s="15" t="s">
        <v>0</v>
      </c>
      <c r="B45" s="15" t="s">
        <v>0</v>
      </c>
      <c r="C45" s="15">
        <v>4120</v>
      </c>
      <c r="D45" s="16" t="s">
        <v>48</v>
      </c>
      <c r="E45" s="18">
        <v>3200</v>
      </c>
      <c r="F45" s="18">
        <v>0</v>
      </c>
      <c r="G45" s="18">
        <v>2700</v>
      </c>
      <c r="H45" s="45">
        <f t="shared" si="0"/>
        <v>500</v>
      </c>
      <c r="I45" s="14" t="s">
        <v>0</v>
      </c>
      <c r="J45" s="14" t="s">
        <v>0</v>
      </c>
      <c r="K45" s="14" t="s">
        <v>0</v>
      </c>
    </row>
    <row r="46" spans="1:11" s="14" customFormat="1" ht="18.75" customHeight="1">
      <c r="A46" s="15" t="s">
        <v>0</v>
      </c>
      <c r="B46" s="15" t="s">
        <v>0</v>
      </c>
      <c r="C46" s="15">
        <v>4170</v>
      </c>
      <c r="D46" s="16" t="s">
        <v>58</v>
      </c>
      <c r="E46" s="18">
        <v>90000</v>
      </c>
      <c r="F46" s="18">
        <v>0</v>
      </c>
      <c r="G46" s="18">
        <v>14000</v>
      </c>
      <c r="H46" s="45">
        <f t="shared" si="0"/>
        <v>76000</v>
      </c>
      <c r="I46" s="14" t="s">
        <v>0</v>
      </c>
      <c r="J46" s="14" t="s">
        <v>0</v>
      </c>
      <c r="K46" s="14" t="s">
        <v>0</v>
      </c>
    </row>
    <row r="47" spans="1:11" s="14" customFormat="1" ht="18.75" customHeight="1">
      <c r="A47" s="15" t="s">
        <v>0</v>
      </c>
      <c r="B47" s="15" t="s">
        <v>0</v>
      </c>
      <c r="C47" s="15">
        <v>4210</v>
      </c>
      <c r="D47" s="16" t="s">
        <v>49</v>
      </c>
      <c r="E47" s="18">
        <v>18000</v>
      </c>
      <c r="F47" s="18">
        <v>0</v>
      </c>
      <c r="G47" s="18">
        <v>12000</v>
      </c>
      <c r="H47" s="45">
        <f t="shared" si="0"/>
        <v>6000</v>
      </c>
      <c r="I47" s="14" t="s">
        <v>0</v>
      </c>
      <c r="J47" s="14" t="s">
        <v>0</v>
      </c>
      <c r="K47" s="14" t="s">
        <v>0</v>
      </c>
    </row>
    <row r="48" spans="1:11" s="14" customFormat="1" ht="18.75" customHeight="1">
      <c r="A48" s="15" t="s">
        <v>0</v>
      </c>
      <c r="B48" s="15" t="s">
        <v>0</v>
      </c>
      <c r="C48" s="15">
        <v>4300</v>
      </c>
      <c r="D48" s="16" t="s">
        <v>50</v>
      </c>
      <c r="E48" s="18">
        <v>186800</v>
      </c>
      <c r="F48" s="18">
        <v>0</v>
      </c>
      <c r="G48" s="18">
        <v>78744</v>
      </c>
      <c r="H48" s="45">
        <f t="shared" si="0"/>
        <v>108056</v>
      </c>
      <c r="I48" s="14" t="s">
        <v>0</v>
      </c>
      <c r="J48" s="14" t="s">
        <v>0</v>
      </c>
      <c r="K48" s="14" t="s">
        <v>0</v>
      </c>
    </row>
    <row r="49" spans="1:11" s="14" customFormat="1" ht="18.75" customHeight="1">
      <c r="A49" s="15" t="s">
        <v>0</v>
      </c>
      <c r="B49" s="15" t="s">
        <v>0</v>
      </c>
      <c r="C49" s="15">
        <v>4350</v>
      </c>
      <c r="D49" s="16" t="s">
        <v>59</v>
      </c>
      <c r="E49" s="18">
        <v>10000</v>
      </c>
      <c r="F49" s="18">
        <v>0</v>
      </c>
      <c r="G49" s="18">
        <v>10000</v>
      </c>
      <c r="H49" s="45">
        <f t="shared" si="0"/>
        <v>0</v>
      </c>
      <c r="I49" s="14" t="s">
        <v>0</v>
      </c>
      <c r="J49" s="14" t="s">
        <v>0</v>
      </c>
      <c r="K49" s="14" t="s">
        <v>0</v>
      </c>
    </row>
    <row r="50" spans="1:11" s="14" customFormat="1" ht="18.75" customHeight="1">
      <c r="A50" s="15" t="s">
        <v>0</v>
      </c>
      <c r="B50" s="15" t="s">
        <v>0</v>
      </c>
      <c r="C50" s="15">
        <v>4410</v>
      </c>
      <c r="D50" s="16" t="s">
        <v>60</v>
      </c>
      <c r="E50" s="18">
        <v>20000</v>
      </c>
      <c r="F50" s="18">
        <v>0</v>
      </c>
      <c r="G50" s="18">
        <v>12000</v>
      </c>
      <c r="H50" s="45">
        <f t="shared" si="0"/>
        <v>8000</v>
      </c>
      <c r="I50" s="14" t="s">
        <v>0</v>
      </c>
      <c r="J50" s="14" t="s">
        <v>0</v>
      </c>
      <c r="K50" s="14" t="s">
        <v>0</v>
      </c>
    </row>
    <row r="51" spans="1:11" s="14" customFormat="1" ht="18.75" customHeight="1">
      <c r="A51" s="15" t="s">
        <v>0</v>
      </c>
      <c r="B51" s="15" t="s">
        <v>0</v>
      </c>
      <c r="C51" s="15">
        <v>4420</v>
      </c>
      <c r="D51" s="16" t="s">
        <v>61</v>
      </c>
      <c r="E51" s="18">
        <v>10000</v>
      </c>
      <c r="F51" s="18">
        <v>0</v>
      </c>
      <c r="G51" s="18">
        <v>6000</v>
      </c>
      <c r="H51" s="45">
        <f t="shared" si="0"/>
        <v>4000</v>
      </c>
      <c r="I51" s="14" t="s">
        <v>0</v>
      </c>
      <c r="J51" s="14" t="s">
        <v>0</v>
      </c>
      <c r="K51" s="14" t="s">
        <v>0</v>
      </c>
    </row>
    <row r="52" spans="1:11" s="30" customFormat="1" ht="18.75" customHeight="1">
      <c r="A52" s="27">
        <v>852</v>
      </c>
      <c r="B52" s="27" t="s">
        <v>0</v>
      </c>
      <c r="C52" s="27" t="s">
        <v>0</v>
      </c>
      <c r="D52" s="28" t="s">
        <v>74</v>
      </c>
      <c r="E52" s="29">
        <v>3402372</v>
      </c>
      <c r="F52" s="29">
        <f>F53+F56</f>
        <v>64000</v>
      </c>
      <c r="G52" s="29">
        <f>G53+G56</f>
        <v>64000</v>
      </c>
      <c r="H52" s="29">
        <f t="shared" si="0"/>
        <v>3402372</v>
      </c>
      <c r="I52" s="30" t="s">
        <v>0</v>
      </c>
      <c r="J52" s="30" t="s">
        <v>0</v>
      </c>
      <c r="K52" s="30" t="s">
        <v>0</v>
      </c>
    </row>
    <row r="53" spans="1:11" s="22" customFormat="1" ht="18" customHeight="1">
      <c r="A53" s="19" t="s">
        <v>0</v>
      </c>
      <c r="B53" s="19">
        <v>85217</v>
      </c>
      <c r="C53" s="19" t="s">
        <v>0</v>
      </c>
      <c r="D53" s="20" t="s">
        <v>62</v>
      </c>
      <c r="E53" s="21">
        <v>720330</v>
      </c>
      <c r="F53" s="21">
        <f>SUM(F54:F55)</f>
        <v>24000</v>
      </c>
      <c r="G53" s="21">
        <f>SUM(G54:G55)</f>
        <v>24000</v>
      </c>
      <c r="H53" s="44">
        <f t="shared" si="0"/>
        <v>720330</v>
      </c>
      <c r="I53" s="22" t="s">
        <v>0</v>
      </c>
      <c r="J53" s="22" t="s">
        <v>0</v>
      </c>
      <c r="K53" s="22" t="s">
        <v>0</v>
      </c>
    </row>
    <row r="54" spans="1:11" s="14" customFormat="1" ht="18.75" customHeight="1">
      <c r="A54" s="15" t="s">
        <v>0</v>
      </c>
      <c r="B54" s="15" t="s">
        <v>0</v>
      </c>
      <c r="C54" s="15">
        <v>4300</v>
      </c>
      <c r="D54" s="16" t="s">
        <v>50</v>
      </c>
      <c r="E54" s="18">
        <v>33000</v>
      </c>
      <c r="F54" s="18">
        <v>24000</v>
      </c>
      <c r="G54" s="18">
        <v>0</v>
      </c>
      <c r="H54" s="45">
        <f t="shared" si="0"/>
        <v>57000</v>
      </c>
      <c r="I54" s="14" t="s">
        <v>0</v>
      </c>
      <c r="J54" s="14" t="s">
        <v>0</v>
      </c>
      <c r="K54" s="14" t="s">
        <v>0</v>
      </c>
    </row>
    <row r="55" spans="1:11" s="14" customFormat="1" ht="31.5" customHeight="1">
      <c r="A55" s="15" t="s">
        <v>0</v>
      </c>
      <c r="B55" s="15" t="s">
        <v>0</v>
      </c>
      <c r="C55" s="15">
        <v>6060</v>
      </c>
      <c r="D55" s="16" t="s">
        <v>51</v>
      </c>
      <c r="E55" s="18">
        <v>31500</v>
      </c>
      <c r="F55" s="18">
        <v>0</v>
      </c>
      <c r="G55" s="18">
        <v>24000</v>
      </c>
      <c r="H55" s="45">
        <f t="shared" si="0"/>
        <v>7500</v>
      </c>
      <c r="I55" s="14" t="s">
        <v>0</v>
      </c>
      <c r="J55" s="14" t="s">
        <v>0</v>
      </c>
      <c r="K55" s="14" t="s">
        <v>0</v>
      </c>
    </row>
    <row r="56" spans="1:11" s="22" customFormat="1" ht="18.75" customHeight="1">
      <c r="A56" s="19" t="s">
        <v>0</v>
      </c>
      <c r="B56" s="19">
        <v>85295</v>
      </c>
      <c r="C56" s="19" t="s">
        <v>0</v>
      </c>
      <c r="D56" s="20" t="s">
        <v>16</v>
      </c>
      <c r="E56" s="21">
        <v>2599000</v>
      </c>
      <c r="F56" s="21">
        <f>SUM(F57:F58)</f>
        <v>40000</v>
      </c>
      <c r="G56" s="21">
        <f>SUM(G57:G58)</f>
        <v>40000</v>
      </c>
      <c r="H56" s="44">
        <f t="shared" si="0"/>
        <v>2599000</v>
      </c>
      <c r="I56" s="22" t="s">
        <v>0</v>
      </c>
      <c r="J56" s="22" t="s">
        <v>0</v>
      </c>
      <c r="K56" s="22" t="s">
        <v>0</v>
      </c>
    </row>
    <row r="57" spans="1:11" s="14" customFormat="1" ht="59.25" customHeight="1">
      <c r="A57" s="15" t="s">
        <v>0</v>
      </c>
      <c r="B57" s="15" t="s">
        <v>0</v>
      </c>
      <c r="C57" s="15">
        <v>2320</v>
      </c>
      <c r="D57" s="16" t="s">
        <v>63</v>
      </c>
      <c r="E57" s="18">
        <v>0</v>
      </c>
      <c r="F57" s="18">
        <v>40000</v>
      </c>
      <c r="G57" s="18">
        <v>0</v>
      </c>
      <c r="H57" s="45">
        <f t="shared" si="0"/>
        <v>40000</v>
      </c>
      <c r="I57" s="14" t="s">
        <v>0</v>
      </c>
      <c r="J57" s="14" t="s">
        <v>0</v>
      </c>
      <c r="K57" s="14" t="s">
        <v>0</v>
      </c>
    </row>
    <row r="58" spans="1:11" s="14" customFormat="1" ht="50.25" customHeight="1">
      <c r="A58" s="15" t="s">
        <v>0</v>
      </c>
      <c r="B58" s="15" t="s">
        <v>0</v>
      </c>
      <c r="C58" s="15">
        <v>2820</v>
      </c>
      <c r="D58" s="16" t="s">
        <v>56</v>
      </c>
      <c r="E58" s="18">
        <v>652350</v>
      </c>
      <c r="F58" s="18">
        <v>0</v>
      </c>
      <c r="G58" s="18">
        <v>40000</v>
      </c>
      <c r="H58" s="45">
        <f t="shared" si="0"/>
        <v>612350</v>
      </c>
      <c r="I58" s="14" t="s">
        <v>0</v>
      </c>
      <c r="J58" s="14" t="s">
        <v>0</v>
      </c>
      <c r="K58" s="14" t="s">
        <v>0</v>
      </c>
    </row>
    <row r="59" spans="1:11" s="30" customFormat="1" ht="37.5" customHeight="1">
      <c r="A59" s="27">
        <v>853</v>
      </c>
      <c r="B59" s="27" t="s">
        <v>0</v>
      </c>
      <c r="C59" s="27" t="s">
        <v>0</v>
      </c>
      <c r="D59" s="28" t="s">
        <v>43</v>
      </c>
      <c r="E59" s="29">
        <v>34659005</v>
      </c>
      <c r="F59" s="29">
        <f>F60+F66</f>
        <v>2282735</v>
      </c>
      <c r="G59" s="29">
        <f>G60+G66</f>
        <v>0</v>
      </c>
      <c r="H59" s="29">
        <f t="shared" si="0"/>
        <v>36941740</v>
      </c>
      <c r="I59" s="30" t="s">
        <v>0</v>
      </c>
      <c r="J59" s="30" t="s">
        <v>0</v>
      </c>
      <c r="K59" s="30" t="s">
        <v>0</v>
      </c>
    </row>
    <row r="60" spans="1:11" s="22" customFormat="1" ht="23.25" customHeight="1">
      <c r="A60" s="19" t="s">
        <v>0</v>
      </c>
      <c r="B60" s="19">
        <v>85332</v>
      </c>
      <c r="C60" s="19" t="s">
        <v>0</v>
      </c>
      <c r="D60" s="20" t="s">
        <v>15</v>
      </c>
      <c r="E60" s="21">
        <v>32862866</v>
      </c>
      <c r="F60" s="21">
        <f>SUM(F61:F65)</f>
        <v>1117936</v>
      </c>
      <c r="G60" s="21">
        <f>SUM(G61:G65)</f>
        <v>0</v>
      </c>
      <c r="H60" s="44">
        <f t="shared" si="0"/>
        <v>33980802</v>
      </c>
      <c r="I60" s="22" t="s">
        <v>0</v>
      </c>
      <c r="J60" s="22" t="s">
        <v>0</v>
      </c>
      <c r="K60" s="22" t="s">
        <v>0</v>
      </c>
    </row>
    <row r="61" spans="1:11" s="14" customFormat="1" ht="71.25" customHeight="1">
      <c r="A61" s="15" t="s">
        <v>0</v>
      </c>
      <c r="B61" s="15" t="s">
        <v>0</v>
      </c>
      <c r="C61" s="15">
        <v>2678</v>
      </c>
      <c r="D61" s="16" t="s">
        <v>81</v>
      </c>
      <c r="E61" s="18">
        <v>13611517</v>
      </c>
      <c r="F61" s="18">
        <v>721620</v>
      </c>
      <c r="G61" s="18">
        <v>0</v>
      </c>
      <c r="H61" s="45">
        <f t="shared" si="0"/>
        <v>14333137</v>
      </c>
      <c r="I61" s="14" t="s">
        <v>0</v>
      </c>
      <c r="J61" s="14" t="s">
        <v>0</v>
      </c>
      <c r="K61" s="14" t="s">
        <v>0</v>
      </c>
    </row>
    <row r="62" spans="1:11" s="14" customFormat="1" ht="69" customHeight="1">
      <c r="A62" s="15" t="s">
        <v>0</v>
      </c>
      <c r="B62" s="15" t="s">
        <v>0</v>
      </c>
      <c r="C62" s="15">
        <v>2679</v>
      </c>
      <c r="D62" s="16" t="s">
        <v>81</v>
      </c>
      <c r="E62" s="18">
        <v>4537170</v>
      </c>
      <c r="F62" s="18">
        <v>240542</v>
      </c>
      <c r="G62" s="18">
        <v>0</v>
      </c>
      <c r="H62" s="45">
        <f t="shared" si="0"/>
        <v>4777712</v>
      </c>
      <c r="I62" s="14" t="s">
        <v>0</v>
      </c>
      <c r="J62" s="14" t="s">
        <v>0</v>
      </c>
      <c r="K62" s="14" t="s">
        <v>0</v>
      </c>
    </row>
    <row r="63" spans="1:11" s="14" customFormat="1" ht="18.75" customHeight="1">
      <c r="A63" s="15" t="s">
        <v>0</v>
      </c>
      <c r="B63" s="15" t="s">
        <v>0</v>
      </c>
      <c r="C63" s="15">
        <v>4010</v>
      </c>
      <c r="D63" s="16" t="s">
        <v>46</v>
      </c>
      <c r="E63" s="18">
        <v>2266744</v>
      </c>
      <c r="F63" s="18">
        <v>130200</v>
      </c>
      <c r="G63" s="18">
        <v>0</v>
      </c>
      <c r="H63" s="45">
        <f t="shared" si="0"/>
        <v>2396944</v>
      </c>
      <c r="I63" s="14" t="s">
        <v>0</v>
      </c>
      <c r="J63" s="14" t="s">
        <v>0</v>
      </c>
      <c r="K63" s="14" t="s">
        <v>0</v>
      </c>
    </row>
    <row r="64" spans="1:11" s="14" customFormat="1" ht="18.75" customHeight="1">
      <c r="A64" s="15" t="s">
        <v>0</v>
      </c>
      <c r="B64" s="15" t="s">
        <v>0</v>
      </c>
      <c r="C64" s="15">
        <v>4110</v>
      </c>
      <c r="D64" s="16" t="s">
        <v>47</v>
      </c>
      <c r="E64" s="18">
        <v>467058</v>
      </c>
      <c r="F64" s="18">
        <v>22383</v>
      </c>
      <c r="G64" s="18">
        <v>0</v>
      </c>
      <c r="H64" s="45">
        <f t="shared" si="0"/>
        <v>489441</v>
      </c>
      <c r="I64" s="14" t="s">
        <v>0</v>
      </c>
      <c r="J64" s="14" t="s">
        <v>0</v>
      </c>
      <c r="K64" s="14" t="s">
        <v>0</v>
      </c>
    </row>
    <row r="65" spans="1:11" s="14" customFormat="1" ht="18.75" customHeight="1">
      <c r="A65" s="15" t="s">
        <v>0</v>
      </c>
      <c r="B65" s="15" t="s">
        <v>0</v>
      </c>
      <c r="C65" s="15">
        <v>4120</v>
      </c>
      <c r="D65" s="16" t="s">
        <v>48</v>
      </c>
      <c r="E65" s="18">
        <v>65640</v>
      </c>
      <c r="F65" s="18">
        <v>3191</v>
      </c>
      <c r="G65" s="18">
        <v>0</v>
      </c>
      <c r="H65" s="45">
        <f t="shared" si="0"/>
        <v>68831</v>
      </c>
      <c r="I65" s="14" t="s">
        <v>0</v>
      </c>
      <c r="J65" s="14" t="s">
        <v>0</v>
      </c>
      <c r="K65" s="14" t="s">
        <v>0</v>
      </c>
    </row>
    <row r="66" spans="1:11" s="22" customFormat="1" ht="18.75" customHeight="1">
      <c r="A66" s="19" t="s">
        <v>0</v>
      </c>
      <c r="B66" s="19">
        <v>85395</v>
      </c>
      <c r="C66" s="19" t="s">
        <v>0</v>
      </c>
      <c r="D66" s="20" t="s">
        <v>16</v>
      </c>
      <c r="E66" s="21">
        <v>1273144</v>
      </c>
      <c r="F66" s="21">
        <f>F67</f>
        <v>1164799</v>
      </c>
      <c r="G66" s="21">
        <f>G67</f>
        <v>0</v>
      </c>
      <c r="H66" s="44">
        <f t="shared" si="0"/>
        <v>2437943</v>
      </c>
      <c r="I66" s="22" t="s">
        <v>0</v>
      </c>
      <c r="J66" s="22" t="s">
        <v>0</v>
      </c>
      <c r="K66" s="22" t="s">
        <v>0</v>
      </c>
    </row>
    <row r="67" spans="1:11" s="14" customFormat="1" ht="63.75">
      <c r="A67" s="15" t="s">
        <v>0</v>
      </c>
      <c r="B67" s="15" t="s">
        <v>0</v>
      </c>
      <c r="C67" s="15">
        <v>6260</v>
      </c>
      <c r="D67" s="16" t="s">
        <v>53</v>
      </c>
      <c r="E67" s="18">
        <v>0</v>
      </c>
      <c r="F67" s="18">
        <v>1164799</v>
      </c>
      <c r="G67" s="18">
        <v>0</v>
      </c>
      <c r="H67" s="45">
        <f t="shared" si="0"/>
        <v>1164799</v>
      </c>
      <c r="I67" s="14" t="s">
        <v>0</v>
      </c>
      <c r="J67" s="14" t="s">
        <v>0</v>
      </c>
      <c r="K67" s="14" t="s">
        <v>0</v>
      </c>
    </row>
    <row r="68" spans="1:11" s="30" customFormat="1" ht="25.5">
      <c r="A68" s="27">
        <v>854</v>
      </c>
      <c r="B68" s="27" t="s">
        <v>0</v>
      </c>
      <c r="C68" s="27" t="s">
        <v>0</v>
      </c>
      <c r="D68" s="28" t="s">
        <v>44</v>
      </c>
      <c r="E68" s="29">
        <v>27091277</v>
      </c>
      <c r="F68" s="29">
        <f>F69</f>
        <v>6879</v>
      </c>
      <c r="G68" s="29">
        <f>G69</f>
        <v>2135</v>
      </c>
      <c r="H68" s="29">
        <f t="shared" si="0"/>
        <v>27096021</v>
      </c>
      <c r="I68" s="30" t="s">
        <v>0</v>
      </c>
      <c r="J68" s="30" t="s">
        <v>0</v>
      </c>
      <c r="K68" s="30" t="s">
        <v>0</v>
      </c>
    </row>
    <row r="69" spans="1:11" s="22" customFormat="1" ht="33" customHeight="1">
      <c r="A69" s="19" t="s">
        <v>0</v>
      </c>
      <c r="B69" s="19">
        <v>85412</v>
      </c>
      <c r="C69" s="19" t="s">
        <v>0</v>
      </c>
      <c r="D69" s="20" t="s">
        <v>17</v>
      </c>
      <c r="E69" s="21">
        <v>161350</v>
      </c>
      <c r="F69" s="21">
        <f>SUM(F70:F75)</f>
        <v>6879</v>
      </c>
      <c r="G69" s="21">
        <f>SUM(G70:G75)</f>
        <v>2135</v>
      </c>
      <c r="H69" s="44">
        <f t="shared" si="0"/>
        <v>166094</v>
      </c>
      <c r="I69" s="22" t="s">
        <v>0</v>
      </c>
      <c r="J69" s="22" t="s">
        <v>0</v>
      </c>
      <c r="K69" s="22" t="s">
        <v>0</v>
      </c>
    </row>
    <row r="70" spans="1:11" s="14" customFormat="1" ht="18.75" customHeight="1">
      <c r="A70" s="15" t="s">
        <v>0</v>
      </c>
      <c r="B70" s="15" t="s">
        <v>0</v>
      </c>
      <c r="C70" s="15">
        <v>4110</v>
      </c>
      <c r="D70" s="16" t="s">
        <v>47</v>
      </c>
      <c r="E70" s="18">
        <v>4100</v>
      </c>
      <c r="F70" s="18">
        <v>0</v>
      </c>
      <c r="G70" s="18">
        <v>600</v>
      </c>
      <c r="H70" s="45">
        <f t="shared" si="0"/>
        <v>3500</v>
      </c>
      <c r="I70" s="14" t="s">
        <v>0</v>
      </c>
      <c r="J70" s="14" t="s">
        <v>0</v>
      </c>
      <c r="K70" s="14" t="s">
        <v>0</v>
      </c>
    </row>
    <row r="71" spans="1:11" s="14" customFormat="1" ht="18.75" customHeight="1">
      <c r="A71" s="15" t="s">
        <v>0</v>
      </c>
      <c r="B71" s="15" t="s">
        <v>0</v>
      </c>
      <c r="C71" s="15">
        <v>4120</v>
      </c>
      <c r="D71" s="16" t="s">
        <v>48</v>
      </c>
      <c r="E71" s="18">
        <v>560</v>
      </c>
      <c r="F71" s="18">
        <v>0</v>
      </c>
      <c r="G71" s="18">
        <v>69</v>
      </c>
      <c r="H71" s="45">
        <f t="shared" si="0"/>
        <v>491</v>
      </c>
      <c r="I71" s="14" t="s">
        <v>0</v>
      </c>
      <c r="J71" s="14" t="s">
        <v>0</v>
      </c>
      <c r="K71" s="14" t="s">
        <v>0</v>
      </c>
    </row>
    <row r="72" spans="1:11" s="14" customFormat="1" ht="18.75" customHeight="1">
      <c r="A72" s="15" t="s">
        <v>0</v>
      </c>
      <c r="B72" s="15" t="s">
        <v>0</v>
      </c>
      <c r="C72" s="15">
        <v>4210</v>
      </c>
      <c r="D72" s="16" t="s">
        <v>49</v>
      </c>
      <c r="E72" s="18">
        <v>13115</v>
      </c>
      <c r="F72" s="18">
        <v>4726</v>
      </c>
      <c r="G72" s="18">
        <v>0</v>
      </c>
      <c r="H72" s="45">
        <f t="shared" si="0"/>
        <v>17841</v>
      </c>
      <c r="I72" s="14" t="s">
        <v>0</v>
      </c>
      <c r="J72" s="14" t="s">
        <v>0</v>
      </c>
      <c r="K72" s="14" t="s">
        <v>0</v>
      </c>
    </row>
    <row r="73" spans="1:11" s="14" customFormat="1" ht="18.75" customHeight="1">
      <c r="A73" s="15" t="s">
        <v>0</v>
      </c>
      <c r="B73" s="15" t="s">
        <v>0</v>
      </c>
      <c r="C73" s="15">
        <v>4220</v>
      </c>
      <c r="D73" s="16" t="s">
        <v>64</v>
      </c>
      <c r="E73" s="18">
        <v>39000</v>
      </c>
      <c r="F73" s="18">
        <v>0</v>
      </c>
      <c r="G73" s="18">
        <v>1466</v>
      </c>
      <c r="H73" s="45">
        <f t="shared" si="0"/>
        <v>37534</v>
      </c>
      <c r="I73" s="14" t="s">
        <v>0</v>
      </c>
      <c r="J73" s="14" t="s">
        <v>0</v>
      </c>
      <c r="K73" s="14" t="s">
        <v>0</v>
      </c>
    </row>
    <row r="74" spans="1:11" s="14" customFormat="1" ht="18.75" customHeight="1">
      <c r="A74" s="15" t="s">
        <v>0</v>
      </c>
      <c r="B74" s="15" t="s">
        <v>0</v>
      </c>
      <c r="C74" s="15">
        <v>4260</v>
      </c>
      <c r="D74" s="16" t="s">
        <v>65</v>
      </c>
      <c r="E74" s="18">
        <v>21000</v>
      </c>
      <c r="F74" s="18">
        <v>2038</v>
      </c>
      <c r="G74" s="18">
        <v>0</v>
      </c>
      <c r="H74" s="45">
        <f t="shared" si="0"/>
        <v>23038</v>
      </c>
      <c r="I74" s="14" t="s">
        <v>0</v>
      </c>
      <c r="J74" s="14" t="s">
        <v>0</v>
      </c>
      <c r="K74" s="14" t="s">
        <v>0</v>
      </c>
    </row>
    <row r="75" spans="1:11" s="14" customFormat="1" ht="18.75" customHeight="1">
      <c r="A75" s="15" t="s">
        <v>0</v>
      </c>
      <c r="B75" s="15" t="s">
        <v>0</v>
      </c>
      <c r="C75" s="15">
        <v>4410</v>
      </c>
      <c r="D75" s="16" t="s">
        <v>60</v>
      </c>
      <c r="E75" s="18">
        <v>0</v>
      </c>
      <c r="F75" s="18">
        <v>115</v>
      </c>
      <c r="G75" s="18">
        <v>0</v>
      </c>
      <c r="H75" s="45">
        <f aca="true" t="shared" si="1" ref="H75:H88">E75+F75-G75</f>
        <v>115</v>
      </c>
      <c r="I75" s="14" t="s">
        <v>0</v>
      </c>
      <c r="J75" s="14" t="s">
        <v>0</v>
      </c>
      <c r="K75" s="14" t="s">
        <v>0</v>
      </c>
    </row>
    <row r="76" spans="1:11" s="30" customFormat="1" ht="33" customHeight="1">
      <c r="A76" s="27">
        <v>921</v>
      </c>
      <c r="B76" s="27" t="s">
        <v>0</v>
      </c>
      <c r="C76" s="27" t="s">
        <v>0</v>
      </c>
      <c r="D76" s="28" t="s">
        <v>45</v>
      </c>
      <c r="E76" s="29">
        <v>93777173</v>
      </c>
      <c r="F76" s="29">
        <f>F77+F79+F85+F87+F83</f>
        <v>570000</v>
      </c>
      <c r="G76" s="29">
        <f>G77+G79+G85+G87+G83</f>
        <v>4754238</v>
      </c>
      <c r="H76" s="29">
        <f t="shared" si="1"/>
        <v>89592935</v>
      </c>
      <c r="I76" s="30" t="s">
        <v>0</v>
      </c>
      <c r="J76" s="30" t="s">
        <v>0</v>
      </c>
      <c r="K76" s="30" t="s">
        <v>0</v>
      </c>
    </row>
    <row r="77" spans="1:11" s="22" customFormat="1" ht="19.5" customHeight="1">
      <c r="A77" s="19" t="s">
        <v>0</v>
      </c>
      <c r="B77" s="19">
        <v>92106</v>
      </c>
      <c r="C77" s="19" t="s">
        <v>0</v>
      </c>
      <c r="D77" s="20" t="s">
        <v>18</v>
      </c>
      <c r="E77" s="21">
        <v>53623016</v>
      </c>
      <c r="F77" s="21">
        <f>F78</f>
        <v>0</v>
      </c>
      <c r="G77" s="21">
        <f>G78</f>
        <v>3000000</v>
      </c>
      <c r="H77" s="44">
        <f t="shared" si="1"/>
        <v>50623016</v>
      </c>
      <c r="I77" s="22" t="s">
        <v>0</v>
      </c>
      <c r="J77" s="22" t="s">
        <v>0</v>
      </c>
      <c r="K77" s="22" t="s">
        <v>0</v>
      </c>
    </row>
    <row r="78" spans="1:11" s="14" customFormat="1" ht="35.25" customHeight="1">
      <c r="A78" s="15" t="s">
        <v>0</v>
      </c>
      <c r="B78" s="15" t="s">
        <v>0</v>
      </c>
      <c r="C78" s="15">
        <v>2480</v>
      </c>
      <c r="D78" s="16" t="s">
        <v>66</v>
      </c>
      <c r="E78" s="18">
        <v>18113770</v>
      </c>
      <c r="F78" s="18">
        <v>0</v>
      </c>
      <c r="G78" s="18">
        <v>3000000</v>
      </c>
      <c r="H78" s="45">
        <f t="shared" si="1"/>
        <v>15113770</v>
      </c>
      <c r="I78" s="14" t="s">
        <v>0</v>
      </c>
      <c r="J78" s="14" t="s">
        <v>0</v>
      </c>
      <c r="K78" s="14" t="s">
        <v>0</v>
      </c>
    </row>
    <row r="79" spans="1:11" s="22" customFormat="1" ht="22.5" customHeight="1">
      <c r="A79" s="19" t="s">
        <v>0</v>
      </c>
      <c r="B79" s="19">
        <v>92108</v>
      </c>
      <c r="C79" s="19" t="s">
        <v>0</v>
      </c>
      <c r="D79" s="20" t="s">
        <v>20</v>
      </c>
      <c r="E79" s="21">
        <v>7690475</v>
      </c>
      <c r="F79" s="21">
        <f>SUM(F80:F82)</f>
        <v>70000</v>
      </c>
      <c r="G79" s="21">
        <f>SUM(G80:G82)</f>
        <v>1745618</v>
      </c>
      <c r="H79" s="44">
        <f t="shared" si="1"/>
        <v>6014857</v>
      </c>
      <c r="I79" s="22" t="s">
        <v>0</v>
      </c>
      <c r="J79" s="22" t="s">
        <v>0</v>
      </c>
      <c r="K79" s="22" t="s">
        <v>0</v>
      </c>
    </row>
    <row r="80" spans="1:11" s="14" customFormat="1" ht="36" customHeight="1">
      <c r="A80" s="15" t="s">
        <v>0</v>
      </c>
      <c r="B80" s="15" t="s">
        <v>0</v>
      </c>
      <c r="C80" s="15">
        <v>2480</v>
      </c>
      <c r="D80" s="16" t="s">
        <v>66</v>
      </c>
      <c r="E80" s="18">
        <v>6218550</v>
      </c>
      <c r="F80" s="18">
        <v>0</v>
      </c>
      <c r="G80" s="18">
        <v>1500000</v>
      </c>
      <c r="H80" s="45">
        <f t="shared" si="1"/>
        <v>4718550</v>
      </c>
      <c r="I80" s="14" t="s">
        <v>0</v>
      </c>
      <c r="J80" s="14" t="s">
        <v>0</v>
      </c>
      <c r="K80" s="14" t="s">
        <v>0</v>
      </c>
    </row>
    <row r="81" spans="1:11" s="14" customFormat="1" ht="62.25" customHeight="1">
      <c r="A81" s="15" t="s">
        <v>0</v>
      </c>
      <c r="B81" s="15" t="s">
        <v>0</v>
      </c>
      <c r="C81" s="15">
        <v>6220</v>
      </c>
      <c r="D81" s="16" t="s">
        <v>67</v>
      </c>
      <c r="E81" s="18">
        <v>110500</v>
      </c>
      <c r="F81" s="18">
        <v>70000</v>
      </c>
      <c r="G81" s="18">
        <v>0</v>
      </c>
      <c r="H81" s="45">
        <f t="shared" si="1"/>
        <v>180500</v>
      </c>
      <c r="I81" s="14" t="s">
        <v>0</v>
      </c>
      <c r="J81" s="14" t="s">
        <v>0</v>
      </c>
      <c r="K81" s="14" t="s">
        <v>0</v>
      </c>
    </row>
    <row r="82" spans="1:11" s="14" customFormat="1" ht="65.25" customHeight="1">
      <c r="A82" s="15" t="s">
        <v>0</v>
      </c>
      <c r="B82" s="15" t="s">
        <v>0</v>
      </c>
      <c r="C82" s="15">
        <v>6229</v>
      </c>
      <c r="D82" s="16" t="s">
        <v>76</v>
      </c>
      <c r="E82" s="18">
        <v>1361425</v>
      </c>
      <c r="F82" s="18">
        <v>0</v>
      </c>
      <c r="G82" s="18">
        <v>245618</v>
      </c>
      <c r="H82" s="45">
        <f t="shared" si="1"/>
        <v>1115807</v>
      </c>
      <c r="I82" s="14" t="s">
        <v>0</v>
      </c>
      <c r="J82" s="14" t="s">
        <v>0</v>
      </c>
      <c r="K82" s="14" t="s">
        <v>0</v>
      </c>
    </row>
    <row r="83" spans="1:11" s="22" customFormat="1" ht="21" customHeight="1">
      <c r="A83" s="19" t="s">
        <v>0</v>
      </c>
      <c r="B83" s="19" t="s">
        <v>77</v>
      </c>
      <c r="C83" s="19" t="s">
        <v>0</v>
      </c>
      <c r="D83" s="20" t="s">
        <v>78</v>
      </c>
      <c r="E83" s="21">
        <v>100000</v>
      </c>
      <c r="F83" s="21">
        <f>F84</f>
        <v>500000</v>
      </c>
      <c r="G83" s="21">
        <f>G84</f>
        <v>0</v>
      </c>
      <c r="H83" s="44">
        <f>E83+F83-G83</f>
        <v>600000</v>
      </c>
      <c r="I83" s="22" t="s">
        <v>0</v>
      </c>
      <c r="J83" s="22" t="s">
        <v>0</v>
      </c>
      <c r="K83" s="22" t="s">
        <v>0</v>
      </c>
    </row>
    <row r="84" spans="1:11" s="14" customFormat="1" ht="33.75" customHeight="1">
      <c r="A84" s="15" t="s">
        <v>0</v>
      </c>
      <c r="B84" s="15" t="s">
        <v>0</v>
      </c>
      <c r="C84" s="15" t="s">
        <v>79</v>
      </c>
      <c r="D84" s="16" t="s">
        <v>80</v>
      </c>
      <c r="E84" s="18">
        <v>100000</v>
      </c>
      <c r="F84" s="18">
        <v>500000</v>
      </c>
      <c r="G84" s="18">
        <v>0</v>
      </c>
      <c r="H84" s="45">
        <f>E84+F84-G84</f>
        <v>600000</v>
      </c>
      <c r="I84" s="14" t="s">
        <v>0</v>
      </c>
      <c r="J84" s="14" t="s">
        <v>0</v>
      </c>
      <c r="K84" s="14" t="s">
        <v>0</v>
      </c>
    </row>
    <row r="85" spans="1:11" s="22" customFormat="1" ht="21" customHeight="1">
      <c r="A85" s="19" t="s">
        <v>0</v>
      </c>
      <c r="B85" s="19">
        <v>92116</v>
      </c>
      <c r="C85" s="19" t="s">
        <v>0</v>
      </c>
      <c r="D85" s="20" t="s">
        <v>68</v>
      </c>
      <c r="E85" s="21">
        <v>12023030</v>
      </c>
      <c r="F85" s="21">
        <f>F86</f>
        <v>0</v>
      </c>
      <c r="G85" s="21">
        <f>G86</f>
        <v>2889</v>
      </c>
      <c r="H85" s="44">
        <f t="shared" si="1"/>
        <v>12020141</v>
      </c>
      <c r="I85" s="22" t="s">
        <v>0</v>
      </c>
      <c r="J85" s="22" t="s">
        <v>0</v>
      </c>
      <c r="K85" s="22" t="s">
        <v>0</v>
      </c>
    </row>
    <row r="86" spans="1:11" s="14" customFormat="1" ht="56.25" customHeight="1">
      <c r="A86" s="15" t="s">
        <v>0</v>
      </c>
      <c r="B86" s="15" t="s">
        <v>0</v>
      </c>
      <c r="C86" s="15">
        <v>6220</v>
      </c>
      <c r="D86" s="16" t="s">
        <v>67</v>
      </c>
      <c r="E86" s="18">
        <v>512509</v>
      </c>
      <c r="F86" s="18">
        <v>0</v>
      </c>
      <c r="G86" s="18">
        <v>2889</v>
      </c>
      <c r="H86" s="45">
        <f t="shared" si="1"/>
        <v>509620</v>
      </c>
      <c r="I86" s="14" t="s">
        <v>0</v>
      </c>
      <c r="J86" s="14" t="s">
        <v>0</v>
      </c>
      <c r="K86" s="14" t="s">
        <v>0</v>
      </c>
    </row>
    <row r="87" spans="1:11" s="22" customFormat="1" ht="18" customHeight="1">
      <c r="A87" s="19" t="s">
        <v>0</v>
      </c>
      <c r="B87" s="19">
        <v>92118</v>
      </c>
      <c r="C87" s="19" t="s">
        <v>0</v>
      </c>
      <c r="D87" s="20" t="s">
        <v>69</v>
      </c>
      <c r="E87" s="21">
        <v>7805245</v>
      </c>
      <c r="F87" s="21">
        <f>F88</f>
        <v>0</v>
      </c>
      <c r="G87" s="21">
        <f>G88</f>
        <v>5731</v>
      </c>
      <c r="H87" s="44">
        <f t="shared" si="1"/>
        <v>7799514</v>
      </c>
      <c r="I87" s="22" t="s">
        <v>0</v>
      </c>
      <c r="J87" s="22" t="s">
        <v>0</v>
      </c>
      <c r="K87" s="22" t="s">
        <v>0</v>
      </c>
    </row>
    <row r="88" spans="1:11" s="12" customFormat="1" ht="58.5" customHeight="1">
      <c r="A88" s="31" t="s">
        <v>0</v>
      </c>
      <c r="B88" s="31" t="s">
        <v>0</v>
      </c>
      <c r="C88" s="31">
        <v>6229</v>
      </c>
      <c r="D88" s="32" t="s">
        <v>67</v>
      </c>
      <c r="E88" s="33">
        <v>1598067</v>
      </c>
      <c r="F88" s="33">
        <v>0</v>
      </c>
      <c r="G88" s="33">
        <v>5731</v>
      </c>
      <c r="H88" s="33">
        <f t="shared" si="1"/>
        <v>1592336</v>
      </c>
      <c r="I88" s="12" t="s">
        <v>0</v>
      </c>
      <c r="J88" s="12" t="s">
        <v>0</v>
      </c>
      <c r="K88" s="12" t="s">
        <v>0</v>
      </c>
    </row>
    <row r="89" spans="1:8" ht="12.75">
      <c r="A89" s="13"/>
      <c r="B89" s="13"/>
      <c r="C89" s="13"/>
      <c r="E89" s="38"/>
      <c r="F89" s="38"/>
      <c r="G89" s="38"/>
      <c r="H89" s="39"/>
    </row>
    <row r="90" spans="1:8" ht="12.75">
      <c r="A90" s="13"/>
      <c r="B90" s="13"/>
      <c r="C90" s="13"/>
      <c r="E90" s="38"/>
      <c r="F90" s="38"/>
      <c r="G90" s="38"/>
      <c r="H90" s="39"/>
    </row>
    <row r="91" spans="1:8" ht="12.75">
      <c r="A91" s="13"/>
      <c r="B91" s="13"/>
      <c r="C91" s="13"/>
      <c r="E91" s="38"/>
      <c r="F91" s="38"/>
      <c r="G91" s="38"/>
      <c r="H91" s="39"/>
    </row>
    <row r="92" spans="1:8" ht="12.75">
      <c r="A92" s="13"/>
      <c r="B92" s="13"/>
      <c r="C92" s="13"/>
      <c r="E92" s="38"/>
      <c r="F92" s="38"/>
      <c r="G92" s="38"/>
      <c r="H92" s="39"/>
    </row>
    <row r="93" spans="1:8" ht="12.75">
      <c r="A93" s="13"/>
      <c r="B93" s="13"/>
      <c r="C93" s="13"/>
      <c r="E93" s="38"/>
      <c r="F93" s="38"/>
      <c r="G93" s="38"/>
      <c r="H93" s="39"/>
    </row>
    <row r="94" spans="1:8" ht="12.75">
      <c r="A94" s="13"/>
      <c r="B94" s="13"/>
      <c r="C94" s="13"/>
      <c r="E94" s="38"/>
      <c r="F94" s="38"/>
      <c r="G94" s="38"/>
      <c r="H94" s="39"/>
    </row>
    <row r="95" spans="1:8" ht="12.75">
      <c r="A95" s="13"/>
      <c r="B95" s="13"/>
      <c r="C95" s="13"/>
      <c r="E95" s="38"/>
      <c r="F95" s="38"/>
      <c r="G95" s="38"/>
      <c r="H95" s="39"/>
    </row>
    <row r="96" spans="1:8" ht="12.75">
      <c r="A96" s="13"/>
      <c r="B96" s="13"/>
      <c r="C96" s="13"/>
      <c r="E96" s="38"/>
      <c r="F96" s="38"/>
      <c r="G96" s="38"/>
      <c r="H96" s="39"/>
    </row>
    <row r="97" spans="1:8" ht="12.75">
      <c r="A97" s="13"/>
      <c r="B97" s="13"/>
      <c r="C97" s="13"/>
      <c r="E97" s="38"/>
      <c r="F97" s="38"/>
      <c r="G97" s="38"/>
      <c r="H97" s="39"/>
    </row>
    <row r="98" spans="1:8" ht="12.75">
      <c r="A98" s="13"/>
      <c r="B98" s="13"/>
      <c r="C98" s="13"/>
      <c r="E98" s="38"/>
      <c r="F98" s="38"/>
      <c r="G98" s="38"/>
      <c r="H98" s="39"/>
    </row>
    <row r="99" spans="1:8" ht="12.75">
      <c r="A99" s="13"/>
      <c r="B99" s="13"/>
      <c r="C99" s="13"/>
      <c r="E99" s="38"/>
      <c r="F99" s="38"/>
      <c r="G99" s="38"/>
      <c r="H99" s="39"/>
    </row>
    <row r="100" spans="1:8" ht="12.75">
      <c r="A100" s="13"/>
      <c r="B100" s="13"/>
      <c r="C100" s="13"/>
      <c r="E100" s="38"/>
      <c r="F100" s="38"/>
      <c r="G100" s="38"/>
      <c r="H100" s="39"/>
    </row>
    <row r="101" spans="1:8" ht="12.75">
      <c r="A101" s="13"/>
      <c r="B101" s="13"/>
      <c r="C101" s="13"/>
      <c r="E101" s="38"/>
      <c r="F101" s="38"/>
      <c r="G101" s="38"/>
      <c r="H101" s="39"/>
    </row>
    <row r="102" spans="1:8" ht="12.75">
      <c r="A102" s="13"/>
      <c r="B102" s="13"/>
      <c r="C102" s="13"/>
      <c r="E102" s="38"/>
      <c r="F102" s="38"/>
      <c r="G102" s="38"/>
      <c r="H102" s="39"/>
    </row>
    <row r="103" spans="1:8" ht="12.75">
      <c r="A103" s="13"/>
      <c r="B103" s="13"/>
      <c r="C103" s="13"/>
      <c r="E103" s="38"/>
      <c r="F103" s="38"/>
      <c r="G103" s="38"/>
      <c r="H103" s="39"/>
    </row>
    <row r="104" spans="1:8" ht="12.75">
      <c r="A104" s="13"/>
      <c r="B104" s="13"/>
      <c r="C104" s="13"/>
      <c r="E104" s="38"/>
      <c r="F104" s="38"/>
      <c r="G104" s="38"/>
      <c r="H104" s="39"/>
    </row>
    <row r="105" spans="1:8" ht="12.75">
      <c r="A105" s="13"/>
      <c r="B105" s="13"/>
      <c r="C105" s="13"/>
      <c r="E105" s="38"/>
      <c r="F105" s="38"/>
      <c r="G105" s="38"/>
      <c r="H105" s="39"/>
    </row>
    <row r="106" spans="1:8" ht="12.75">
      <c r="A106" s="13"/>
      <c r="B106" s="13"/>
      <c r="C106" s="13"/>
      <c r="E106" s="38"/>
      <c r="F106" s="38"/>
      <c r="G106" s="38"/>
      <c r="H106" s="39"/>
    </row>
    <row r="107" spans="1:8" ht="12.75">
      <c r="A107" s="13"/>
      <c r="B107" s="13"/>
      <c r="C107" s="13"/>
      <c r="E107" s="38"/>
      <c r="F107" s="38"/>
      <c r="G107" s="38"/>
      <c r="H107" s="39"/>
    </row>
    <row r="108" spans="1:8" ht="12.75">
      <c r="A108" s="13"/>
      <c r="B108" s="13"/>
      <c r="C108" s="13"/>
      <c r="E108" s="38"/>
      <c r="F108" s="38"/>
      <c r="G108" s="38"/>
      <c r="H108" s="39"/>
    </row>
    <row r="109" spans="1:8" ht="12.75">
      <c r="A109" s="13"/>
      <c r="B109" s="13"/>
      <c r="C109" s="13"/>
      <c r="E109" s="38"/>
      <c r="F109" s="38"/>
      <c r="G109" s="38"/>
      <c r="H109" s="39"/>
    </row>
    <row r="110" spans="1:8" ht="12.75">
      <c r="A110" s="13"/>
      <c r="B110" s="13"/>
      <c r="C110" s="13"/>
      <c r="E110" s="38"/>
      <c r="F110" s="38"/>
      <c r="G110" s="38"/>
      <c r="H110" s="39"/>
    </row>
    <row r="111" spans="1:8" ht="12.75">
      <c r="A111" s="13"/>
      <c r="B111" s="13"/>
      <c r="C111" s="13"/>
      <c r="E111" s="38"/>
      <c r="F111" s="38"/>
      <c r="G111" s="38"/>
      <c r="H111" s="39"/>
    </row>
    <row r="112" spans="1:8" ht="12.75">
      <c r="A112" s="13"/>
      <c r="B112" s="13"/>
      <c r="C112" s="13"/>
      <c r="E112" s="38"/>
      <c r="F112" s="38"/>
      <c r="G112" s="38"/>
      <c r="H112" s="39"/>
    </row>
    <row r="113" spans="1:8" ht="12.75">
      <c r="A113" s="13"/>
      <c r="B113" s="13"/>
      <c r="C113" s="13"/>
      <c r="E113" s="38"/>
      <c r="F113" s="38"/>
      <c r="G113" s="38"/>
      <c r="H113" s="39"/>
    </row>
    <row r="114" spans="1:8" ht="12.75">
      <c r="A114" s="13"/>
      <c r="B114" s="13"/>
      <c r="C114" s="13"/>
      <c r="E114" s="38"/>
      <c r="F114" s="38"/>
      <c r="G114" s="38"/>
      <c r="H114" s="39"/>
    </row>
    <row r="115" spans="1:8" ht="12.75">
      <c r="A115" s="13"/>
      <c r="B115" s="13"/>
      <c r="C115" s="13"/>
      <c r="E115" s="38"/>
      <c r="F115" s="38"/>
      <c r="G115" s="38"/>
      <c r="H115" s="39"/>
    </row>
    <row r="116" spans="1:8" ht="12.75">
      <c r="A116" s="13"/>
      <c r="B116" s="13"/>
      <c r="C116" s="13"/>
      <c r="E116" s="38"/>
      <c r="F116" s="38"/>
      <c r="G116" s="38"/>
      <c r="H116" s="39"/>
    </row>
    <row r="117" spans="1:8" ht="12.75">
      <c r="A117" s="13"/>
      <c r="B117" s="13"/>
      <c r="C117" s="13"/>
      <c r="E117" s="38"/>
      <c r="F117" s="38"/>
      <c r="G117" s="38"/>
      <c r="H117" s="39"/>
    </row>
    <row r="118" spans="1:8" ht="12.75">
      <c r="A118" s="13"/>
      <c r="B118" s="13"/>
      <c r="C118" s="13"/>
      <c r="E118" s="38"/>
      <c r="F118" s="38"/>
      <c r="G118" s="38"/>
      <c r="H118" s="39"/>
    </row>
    <row r="119" spans="1:8" ht="12.75">
      <c r="A119" s="13"/>
      <c r="B119" s="13"/>
      <c r="C119" s="13"/>
      <c r="E119" s="38"/>
      <c r="F119" s="38"/>
      <c r="G119" s="38"/>
      <c r="H119" s="39"/>
    </row>
    <row r="120" spans="1:8" ht="12.75">
      <c r="A120" s="13"/>
      <c r="B120" s="13"/>
      <c r="C120" s="13"/>
      <c r="E120" s="38"/>
      <c r="F120" s="38"/>
      <c r="G120" s="38"/>
      <c r="H120" s="39"/>
    </row>
    <row r="121" spans="1:8" ht="12.75">
      <c r="A121" s="13"/>
      <c r="B121" s="13"/>
      <c r="C121" s="13"/>
      <c r="E121" s="38"/>
      <c r="F121" s="38"/>
      <c r="G121" s="38"/>
      <c r="H121" s="39"/>
    </row>
    <row r="122" spans="1:8" ht="12.75">
      <c r="A122" s="13"/>
      <c r="B122" s="13"/>
      <c r="C122" s="13"/>
      <c r="E122" s="38"/>
      <c r="F122" s="38"/>
      <c r="G122" s="38"/>
      <c r="H122" s="39"/>
    </row>
    <row r="123" spans="1:8" ht="12.75">
      <c r="A123" s="13"/>
      <c r="B123" s="13"/>
      <c r="C123" s="13"/>
      <c r="E123" s="38"/>
      <c r="F123" s="38"/>
      <c r="G123" s="38"/>
      <c r="H123" s="39"/>
    </row>
    <row r="124" spans="1:8" ht="12.75">
      <c r="A124" s="13"/>
      <c r="B124" s="13"/>
      <c r="C124" s="13"/>
      <c r="E124" s="38"/>
      <c r="F124" s="38"/>
      <c r="G124" s="38"/>
      <c r="H124" s="39"/>
    </row>
    <row r="125" spans="1:8" ht="12.75">
      <c r="A125" s="13"/>
      <c r="B125" s="13"/>
      <c r="C125" s="13"/>
      <c r="E125" s="38"/>
      <c r="F125" s="38"/>
      <c r="G125" s="38"/>
      <c r="H125" s="39"/>
    </row>
    <row r="126" spans="1:8" ht="12.75">
      <c r="A126" s="13"/>
      <c r="B126" s="13"/>
      <c r="C126" s="13"/>
      <c r="E126" s="38"/>
      <c r="F126" s="38"/>
      <c r="G126" s="38"/>
      <c r="H126" s="39"/>
    </row>
    <row r="127" spans="1:8" ht="12.75">
      <c r="A127" s="13"/>
      <c r="B127" s="13"/>
      <c r="C127" s="13"/>
      <c r="E127" s="38"/>
      <c r="F127" s="38"/>
      <c r="G127" s="38"/>
      <c r="H127" s="39"/>
    </row>
    <row r="128" spans="1:8" ht="12.75">
      <c r="A128" s="13"/>
      <c r="B128" s="13"/>
      <c r="C128" s="13"/>
      <c r="E128" s="38"/>
      <c r="F128" s="38"/>
      <c r="G128" s="38"/>
      <c r="H128" s="39"/>
    </row>
    <row r="129" spans="1:8" ht="12.75">
      <c r="A129" s="13"/>
      <c r="B129" s="13"/>
      <c r="C129" s="13"/>
      <c r="E129" s="38"/>
      <c r="F129" s="38"/>
      <c r="G129" s="38"/>
      <c r="H129" s="39"/>
    </row>
    <row r="130" spans="1:8" ht="12.75">
      <c r="A130" s="13"/>
      <c r="B130" s="13"/>
      <c r="C130" s="13"/>
      <c r="E130" s="38"/>
      <c r="F130" s="38"/>
      <c r="G130" s="38"/>
      <c r="H130" s="39"/>
    </row>
    <row r="131" spans="1:8" ht="12.75">
      <c r="A131" s="13"/>
      <c r="B131" s="13"/>
      <c r="C131" s="13"/>
      <c r="E131" s="38"/>
      <c r="F131" s="38"/>
      <c r="G131" s="38"/>
      <c r="H131" s="39"/>
    </row>
    <row r="132" spans="1:8" ht="12.75">
      <c r="A132" s="13"/>
      <c r="B132" s="13"/>
      <c r="C132" s="13"/>
      <c r="E132" s="38"/>
      <c r="F132" s="38"/>
      <c r="G132" s="38"/>
      <c r="H132" s="39"/>
    </row>
    <row r="133" spans="1:8" ht="12.75">
      <c r="A133" s="13"/>
      <c r="B133" s="13"/>
      <c r="C133" s="13"/>
      <c r="E133" s="38"/>
      <c r="F133" s="38"/>
      <c r="G133" s="38"/>
      <c r="H133" s="39"/>
    </row>
    <row r="134" spans="1:8" ht="12.75">
      <c r="A134" s="13"/>
      <c r="B134" s="13"/>
      <c r="C134" s="13"/>
      <c r="E134" s="38"/>
      <c r="F134" s="38"/>
      <c r="G134" s="38"/>
      <c r="H134" s="39"/>
    </row>
    <row r="135" spans="1:8" ht="12.75">
      <c r="A135" s="13"/>
      <c r="B135" s="13"/>
      <c r="C135" s="13"/>
      <c r="E135" s="38"/>
      <c r="F135" s="38"/>
      <c r="G135" s="38"/>
      <c r="H135" s="39"/>
    </row>
    <row r="136" spans="1:8" ht="12.75">
      <c r="A136" s="13"/>
      <c r="B136" s="13"/>
      <c r="C136" s="13"/>
      <c r="E136" s="38"/>
      <c r="F136" s="38"/>
      <c r="G136" s="38"/>
      <c r="H136" s="39"/>
    </row>
    <row r="137" spans="1:8" ht="12.75">
      <c r="A137" s="13"/>
      <c r="B137" s="13"/>
      <c r="C137" s="13"/>
      <c r="E137" s="38"/>
      <c r="F137" s="38"/>
      <c r="G137" s="38"/>
      <c r="H137" s="39"/>
    </row>
    <row r="138" spans="1:8" ht="12.75">
      <c r="A138" s="13"/>
      <c r="B138" s="13"/>
      <c r="C138" s="13"/>
      <c r="E138" s="38"/>
      <c r="F138" s="38"/>
      <c r="G138" s="38"/>
      <c r="H138" s="39"/>
    </row>
    <row r="139" spans="1:8" ht="12.75">
      <c r="A139" s="13"/>
      <c r="B139" s="13"/>
      <c r="C139" s="13"/>
      <c r="E139" s="38"/>
      <c r="F139" s="38"/>
      <c r="G139" s="38"/>
      <c r="H139" s="39"/>
    </row>
    <row r="140" spans="1:8" ht="12.75">
      <c r="A140" s="13"/>
      <c r="B140" s="13"/>
      <c r="C140" s="13"/>
      <c r="E140" s="38"/>
      <c r="F140" s="38"/>
      <c r="G140" s="38"/>
      <c r="H140" s="39"/>
    </row>
    <row r="141" spans="1:8" ht="12.75">
      <c r="A141" s="13"/>
      <c r="B141" s="13"/>
      <c r="C141" s="13"/>
      <c r="E141" s="38"/>
      <c r="F141" s="38"/>
      <c r="G141" s="38"/>
      <c r="H141" s="39"/>
    </row>
    <row r="142" spans="1:8" ht="12.75">
      <c r="A142" s="13"/>
      <c r="B142" s="13"/>
      <c r="C142" s="13"/>
      <c r="E142" s="38"/>
      <c r="F142" s="38"/>
      <c r="G142" s="38"/>
      <c r="H142" s="39"/>
    </row>
    <row r="143" spans="1:8" ht="12.75">
      <c r="A143" s="13"/>
      <c r="B143" s="13"/>
      <c r="C143" s="13"/>
      <c r="E143" s="38"/>
      <c r="F143" s="38"/>
      <c r="G143" s="38"/>
      <c r="H143" s="39"/>
    </row>
    <row r="144" spans="1:8" ht="12.75">
      <c r="A144" s="13"/>
      <c r="B144" s="13"/>
      <c r="C144" s="13"/>
      <c r="E144" s="38"/>
      <c r="F144" s="38"/>
      <c r="G144" s="38"/>
      <c r="H144" s="39"/>
    </row>
    <row r="145" spans="1:8" ht="12.75">
      <c r="A145" s="13"/>
      <c r="B145" s="13"/>
      <c r="C145" s="13"/>
      <c r="E145" s="38"/>
      <c r="F145" s="38"/>
      <c r="G145" s="38"/>
      <c r="H145" s="39"/>
    </row>
    <row r="146" spans="1:8" ht="12.75">
      <c r="A146" s="13"/>
      <c r="B146" s="13"/>
      <c r="C146" s="13"/>
      <c r="E146" s="38"/>
      <c r="F146" s="38"/>
      <c r="G146" s="38"/>
      <c r="H146" s="39"/>
    </row>
    <row r="147" spans="1:8" ht="12.75">
      <c r="A147" s="13"/>
      <c r="B147" s="13"/>
      <c r="C147" s="13"/>
      <c r="E147" s="38"/>
      <c r="F147" s="38"/>
      <c r="G147" s="38"/>
      <c r="H147" s="39"/>
    </row>
    <row r="148" spans="1:8" ht="12.75">
      <c r="A148" s="13"/>
      <c r="B148" s="13"/>
      <c r="C148" s="13"/>
      <c r="E148" s="38"/>
      <c r="F148" s="38"/>
      <c r="G148" s="38"/>
      <c r="H148" s="39"/>
    </row>
    <row r="149" spans="1:8" ht="12.75">
      <c r="A149" s="13"/>
      <c r="B149" s="13"/>
      <c r="C149" s="13"/>
      <c r="E149" s="38"/>
      <c r="F149" s="38"/>
      <c r="G149" s="38"/>
      <c r="H149" s="39"/>
    </row>
    <row r="150" spans="1:8" ht="12.75">
      <c r="A150" s="13"/>
      <c r="B150" s="13"/>
      <c r="C150" s="13"/>
      <c r="E150" s="38"/>
      <c r="F150" s="38"/>
      <c r="G150" s="38"/>
      <c r="H150" s="39"/>
    </row>
    <row r="151" spans="1:8" ht="12.75">
      <c r="A151" s="13"/>
      <c r="B151" s="13"/>
      <c r="C151" s="13"/>
      <c r="E151" s="38"/>
      <c r="F151" s="38"/>
      <c r="G151" s="38"/>
      <c r="H151" s="39"/>
    </row>
    <row r="152" spans="1:8" ht="12.75">
      <c r="A152" s="13"/>
      <c r="B152" s="13"/>
      <c r="C152" s="13"/>
      <c r="E152" s="38"/>
      <c r="F152" s="38"/>
      <c r="G152" s="38"/>
      <c r="H152" s="39"/>
    </row>
    <row r="153" spans="1:8" ht="12.75">
      <c r="A153" s="13"/>
      <c r="B153" s="13"/>
      <c r="C153" s="13"/>
      <c r="E153" s="38"/>
      <c r="F153" s="38"/>
      <c r="G153" s="38"/>
      <c r="H153" s="39"/>
    </row>
    <row r="154" spans="1:8" ht="12.75">
      <c r="A154" s="13"/>
      <c r="B154" s="13"/>
      <c r="C154" s="13"/>
      <c r="E154" s="38"/>
      <c r="F154" s="38"/>
      <c r="G154" s="38"/>
      <c r="H154" s="39"/>
    </row>
    <row r="155" spans="1:8" ht="12.75">
      <c r="A155" s="13"/>
      <c r="B155" s="13"/>
      <c r="C155" s="13"/>
      <c r="E155" s="38"/>
      <c r="F155" s="38"/>
      <c r="G155" s="38"/>
      <c r="H155" s="39"/>
    </row>
    <row r="156" spans="1:8" ht="12.75">
      <c r="A156" s="13"/>
      <c r="B156" s="13"/>
      <c r="C156" s="13"/>
      <c r="E156" s="38"/>
      <c r="F156" s="38"/>
      <c r="G156" s="38"/>
      <c r="H156" s="39"/>
    </row>
    <row r="157" spans="1:8" ht="12.75">
      <c r="A157" s="13"/>
      <c r="B157" s="13"/>
      <c r="C157" s="13"/>
      <c r="E157" s="38"/>
      <c r="F157" s="38"/>
      <c r="G157" s="38"/>
      <c r="H157" s="39"/>
    </row>
    <row r="158" spans="1:8" ht="12.75">
      <c r="A158" s="13"/>
      <c r="B158" s="13"/>
      <c r="C158" s="13"/>
      <c r="E158" s="38"/>
      <c r="F158" s="38"/>
      <c r="G158" s="38"/>
      <c r="H158" s="39"/>
    </row>
    <row r="159" spans="1:8" ht="12.75">
      <c r="A159" s="13"/>
      <c r="B159" s="13"/>
      <c r="C159" s="13"/>
      <c r="E159" s="38"/>
      <c r="F159" s="38"/>
      <c r="G159" s="38"/>
      <c r="H159" s="39"/>
    </row>
    <row r="160" spans="1:8" ht="12.75">
      <c r="A160" s="13"/>
      <c r="B160" s="13"/>
      <c r="C160" s="13"/>
      <c r="E160" s="38"/>
      <c r="F160" s="38"/>
      <c r="G160" s="38"/>
      <c r="H160" s="39"/>
    </row>
    <row r="161" spans="1:8" ht="12.75">
      <c r="A161" s="13"/>
      <c r="B161" s="13"/>
      <c r="C161" s="13"/>
      <c r="E161" s="38"/>
      <c r="F161" s="38"/>
      <c r="G161" s="38"/>
      <c r="H161" s="39"/>
    </row>
    <row r="162" spans="1:8" ht="12.75">
      <c r="A162" s="13"/>
      <c r="B162" s="13"/>
      <c r="C162" s="13"/>
      <c r="E162" s="38"/>
      <c r="F162" s="38"/>
      <c r="G162" s="38"/>
      <c r="H162" s="39"/>
    </row>
    <row r="163" spans="1:8" ht="12.75">
      <c r="A163" s="13"/>
      <c r="B163" s="13"/>
      <c r="C163" s="13"/>
      <c r="E163" s="38"/>
      <c r="F163" s="38"/>
      <c r="G163" s="38"/>
      <c r="H163" s="39"/>
    </row>
    <row r="164" spans="1:8" ht="12.75">
      <c r="A164" s="13"/>
      <c r="B164" s="13"/>
      <c r="C164" s="13"/>
      <c r="E164" s="38"/>
      <c r="F164" s="38"/>
      <c r="G164" s="38"/>
      <c r="H164" s="39"/>
    </row>
    <row r="165" spans="1:8" ht="12.75">
      <c r="A165" s="13"/>
      <c r="B165" s="13"/>
      <c r="C165" s="13"/>
      <c r="E165" s="38"/>
      <c r="F165" s="38"/>
      <c r="G165" s="38"/>
      <c r="H165" s="39"/>
    </row>
    <row r="166" spans="1:8" ht="12.75">
      <c r="A166" s="13"/>
      <c r="B166" s="13"/>
      <c r="C166" s="13"/>
      <c r="E166" s="38"/>
      <c r="F166" s="38"/>
      <c r="G166" s="38"/>
      <c r="H166" s="39"/>
    </row>
    <row r="167" spans="1:8" ht="12.75">
      <c r="A167" s="13"/>
      <c r="B167" s="13"/>
      <c r="C167" s="13"/>
      <c r="E167" s="38"/>
      <c r="F167" s="38"/>
      <c r="G167" s="38"/>
      <c r="H167" s="39"/>
    </row>
    <row r="168" spans="1:8" ht="12.75">
      <c r="A168" s="13"/>
      <c r="B168" s="13"/>
      <c r="C168" s="13"/>
      <c r="E168" s="38"/>
      <c r="F168" s="38"/>
      <c r="G168" s="38"/>
      <c r="H168" s="39"/>
    </row>
    <row r="169" spans="1:8" ht="12.75">
      <c r="A169" s="13"/>
      <c r="B169" s="13"/>
      <c r="C169" s="13"/>
      <c r="E169" s="38"/>
      <c r="F169" s="38"/>
      <c r="G169" s="38"/>
      <c r="H169" s="39"/>
    </row>
    <row r="170" spans="1:8" ht="12.75">
      <c r="A170" s="13"/>
      <c r="B170" s="13"/>
      <c r="C170" s="13"/>
      <c r="E170" s="38"/>
      <c r="F170" s="38"/>
      <c r="G170" s="38"/>
      <c r="H170" s="39"/>
    </row>
    <row r="171" spans="1:8" ht="12.75">
      <c r="A171" s="13"/>
      <c r="B171" s="13"/>
      <c r="C171" s="13"/>
      <c r="E171" s="38"/>
      <c r="F171" s="38"/>
      <c r="G171" s="38"/>
      <c r="H171" s="39"/>
    </row>
    <row r="172" spans="1:8" ht="12.75">
      <c r="A172" s="13"/>
      <c r="B172" s="13"/>
      <c r="C172" s="13"/>
      <c r="E172" s="38"/>
      <c r="F172" s="38"/>
      <c r="G172" s="38"/>
      <c r="H172" s="39"/>
    </row>
    <row r="173" spans="1:8" ht="12.75">
      <c r="A173" s="13"/>
      <c r="B173" s="13"/>
      <c r="C173" s="13"/>
      <c r="E173" s="38"/>
      <c r="F173" s="38"/>
      <c r="G173" s="38"/>
      <c r="H173" s="39"/>
    </row>
    <row r="174" spans="1:8" ht="12.75">
      <c r="A174" s="13"/>
      <c r="B174" s="13"/>
      <c r="C174" s="13"/>
      <c r="E174" s="38"/>
      <c r="F174" s="38"/>
      <c r="G174" s="38"/>
      <c r="H174" s="39"/>
    </row>
    <row r="175" spans="1:8" ht="12.75">
      <c r="A175" s="13"/>
      <c r="B175" s="13"/>
      <c r="C175" s="13"/>
      <c r="E175" s="38"/>
      <c r="F175" s="38"/>
      <c r="G175" s="38"/>
      <c r="H175" s="39"/>
    </row>
    <row r="176" spans="1:8" ht="12.75">
      <c r="A176" s="13"/>
      <c r="B176" s="13"/>
      <c r="C176" s="13"/>
      <c r="E176" s="38"/>
      <c r="F176" s="38"/>
      <c r="G176" s="38"/>
      <c r="H176" s="39"/>
    </row>
    <row r="177" spans="1:8" ht="12.75">
      <c r="A177" s="13"/>
      <c r="B177" s="13"/>
      <c r="C177" s="13"/>
      <c r="E177" s="38"/>
      <c r="F177" s="38"/>
      <c r="G177" s="38"/>
      <c r="H177" s="39"/>
    </row>
    <row r="178" spans="1:8" ht="12.75">
      <c r="A178" s="13"/>
      <c r="B178" s="13"/>
      <c r="C178" s="13"/>
      <c r="E178" s="38"/>
      <c r="F178" s="38"/>
      <c r="G178" s="38"/>
      <c r="H178" s="39"/>
    </row>
    <row r="179" spans="1:8" ht="12.75">
      <c r="A179" s="13"/>
      <c r="B179" s="13"/>
      <c r="C179" s="13"/>
      <c r="E179" s="38"/>
      <c r="F179" s="38"/>
      <c r="G179" s="38"/>
      <c r="H179" s="39"/>
    </row>
    <row r="180" spans="1:8" ht="12.75">
      <c r="A180" s="13"/>
      <c r="B180" s="13"/>
      <c r="C180" s="13"/>
      <c r="E180" s="38"/>
      <c r="F180" s="38"/>
      <c r="G180" s="38"/>
      <c r="H180" s="39"/>
    </row>
    <row r="181" spans="1:8" ht="12.75">
      <c r="A181" s="13"/>
      <c r="B181" s="13"/>
      <c r="C181" s="13"/>
      <c r="E181" s="38"/>
      <c r="F181" s="38"/>
      <c r="G181" s="38"/>
      <c r="H181" s="39"/>
    </row>
    <row r="182" spans="1:8" ht="12.75">
      <c r="A182" s="13"/>
      <c r="B182" s="13"/>
      <c r="C182" s="13"/>
      <c r="E182" s="38"/>
      <c r="F182" s="38"/>
      <c r="G182" s="38"/>
      <c r="H182" s="39"/>
    </row>
    <row r="183" spans="1:8" ht="12.75">
      <c r="A183" s="13"/>
      <c r="B183" s="13"/>
      <c r="C183" s="13"/>
      <c r="E183" s="38"/>
      <c r="F183" s="38"/>
      <c r="G183" s="38"/>
      <c r="H183" s="39"/>
    </row>
    <row r="184" spans="1:8" ht="12.75">
      <c r="A184" s="13"/>
      <c r="B184" s="13"/>
      <c r="C184" s="13"/>
      <c r="E184" s="38"/>
      <c r="F184" s="38"/>
      <c r="G184" s="38"/>
      <c r="H184" s="39"/>
    </row>
    <row r="185" spans="1:8" ht="12.75">
      <c r="A185" s="13"/>
      <c r="B185" s="13"/>
      <c r="C185" s="13"/>
      <c r="E185" s="38"/>
      <c r="F185" s="38"/>
      <c r="G185" s="38"/>
      <c r="H185" s="39"/>
    </row>
    <row r="186" spans="1:8" ht="12.75">
      <c r="A186" s="13"/>
      <c r="B186" s="13"/>
      <c r="C186" s="13"/>
      <c r="E186" s="38"/>
      <c r="F186" s="38"/>
      <c r="G186" s="38"/>
      <c r="H186" s="39"/>
    </row>
    <row r="187" spans="1:8" ht="12.75">
      <c r="A187" s="13"/>
      <c r="B187" s="13"/>
      <c r="C187" s="13"/>
      <c r="E187" s="38"/>
      <c r="F187" s="38"/>
      <c r="G187" s="38"/>
      <c r="H187" s="39"/>
    </row>
    <row r="188" spans="1:8" ht="12.75">
      <c r="A188" s="13"/>
      <c r="B188" s="13"/>
      <c r="C188" s="13"/>
      <c r="E188" s="38"/>
      <c r="F188" s="38"/>
      <c r="G188" s="38"/>
      <c r="H188" s="38"/>
    </row>
    <row r="189" spans="1:8" ht="12.75">
      <c r="A189" s="13"/>
      <c r="B189" s="13"/>
      <c r="C189" s="13"/>
      <c r="E189" s="38"/>
      <c r="F189" s="38"/>
      <c r="G189" s="38"/>
      <c r="H189" s="38"/>
    </row>
    <row r="190" spans="1:8" ht="12.75">
      <c r="A190" s="13"/>
      <c r="B190" s="13"/>
      <c r="C190" s="13"/>
      <c r="E190" s="38"/>
      <c r="F190" s="38"/>
      <c r="G190" s="38"/>
      <c r="H190" s="38"/>
    </row>
    <row r="191" spans="1:8" ht="12.75">
      <c r="A191" s="13"/>
      <c r="B191" s="13"/>
      <c r="C191" s="13"/>
      <c r="E191" s="38"/>
      <c r="F191" s="38"/>
      <c r="G191" s="38"/>
      <c r="H191" s="38"/>
    </row>
    <row r="192" spans="1:8" ht="12.75">
      <c r="A192" s="13"/>
      <c r="B192" s="13"/>
      <c r="C192" s="13"/>
      <c r="E192" s="38"/>
      <c r="F192" s="38"/>
      <c r="G192" s="38"/>
      <c r="H192" s="38"/>
    </row>
    <row r="193" spans="1:8" ht="12.75">
      <c r="A193" s="13"/>
      <c r="B193" s="13"/>
      <c r="C193" s="13"/>
      <c r="E193" s="38"/>
      <c r="F193" s="38"/>
      <c r="G193" s="38"/>
      <c r="H193" s="38"/>
    </row>
    <row r="194" spans="1:8" ht="12.75">
      <c r="A194" s="13"/>
      <c r="B194" s="13"/>
      <c r="C194" s="13"/>
      <c r="E194" s="38"/>
      <c r="F194" s="38"/>
      <c r="G194" s="38"/>
      <c r="H194" s="38"/>
    </row>
    <row r="195" spans="1:8" ht="12.75">
      <c r="A195" s="13"/>
      <c r="B195" s="13"/>
      <c r="C195" s="13"/>
      <c r="E195" s="38"/>
      <c r="F195" s="38"/>
      <c r="G195" s="38"/>
      <c r="H195" s="38"/>
    </row>
    <row r="196" spans="1:8" ht="12.75">
      <c r="A196" s="13"/>
      <c r="B196" s="13"/>
      <c r="C196" s="13"/>
      <c r="E196" s="38"/>
      <c r="F196" s="38"/>
      <c r="G196" s="38"/>
      <c r="H196" s="38"/>
    </row>
    <row r="197" spans="1:8" ht="12.75">
      <c r="A197" s="13"/>
      <c r="B197" s="13"/>
      <c r="C197" s="13"/>
      <c r="E197" s="38"/>
      <c r="F197" s="38"/>
      <c r="G197" s="38"/>
      <c r="H197" s="38"/>
    </row>
    <row r="198" spans="1:8" ht="12.75">
      <c r="A198" s="13"/>
      <c r="B198" s="13"/>
      <c r="C198" s="13"/>
      <c r="E198" s="38"/>
      <c r="F198" s="38"/>
      <c r="G198" s="38"/>
      <c r="H198" s="38"/>
    </row>
    <row r="199" spans="1:8" ht="12.75">
      <c r="A199" s="13"/>
      <c r="B199" s="13"/>
      <c r="C199" s="13"/>
      <c r="E199" s="38"/>
      <c r="F199" s="38"/>
      <c r="G199" s="38"/>
      <c r="H199" s="38"/>
    </row>
    <row r="200" spans="1:8" ht="12.75">
      <c r="A200" s="13"/>
      <c r="B200" s="13"/>
      <c r="C200" s="13"/>
      <c r="E200" s="38"/>
      <c r="F200" s="38"/>
      <c r="G200" s="38"/>
      <c r="H200" s="38"/>
    </row>
    <row r="201" spans="1:8" ht="12.75">
      <c r="A201" s="13"/>
      <c r="B201" s="13"/>
      <c r="C201" s="13"/>
      <c r="E201" s="38"/>
      <c r="F201" s="38"/>
      <c r="G201" s="38"/>
      <c r="H201" s="38"/>
    </row>
    <row r="202" spans="1:8" ht="12.75">
      <c r="A202" s="13"/>
      <c r="B202" s="13"/>
      <c r="C202" s="13"/>
      <c r="E202" s="38"/>
      <c r="F202" s="38"/>
      <c r="G202" s="38"/>
      <c r="H202" s="38"/>
    </row>
    <row r="203" spans="1:8" ht="12.75">
      <c r="A203" s="13"/>
      <c r="B203" s="13"/>
      <c r="C203" s="13"/>
      <c r="E203" s="38"/>
      <c r="F203" s="38"/>
      <c r="G203" s="38"/>
      <c r="H203" s="38"/>
    </row>
    <row r="204" spans="1:8" ht="12.75">
      <c r="A204" s="13"/>
      <c r="B204" s="13"/>
      <c r="C204" s="13"/>
      <c r="E204" s="38"/>
      <c r="F204" s="38"/>
      <c r="G204" s="38"/>
      <c r="H204" s="38"/>
    </row>
    <row r="205" spans="1:8" ht="12.75">
      <c r="A205" s="13"/>
      <c r="B205" s="13"/>
      <c r="C205" s="13"/>
      <c r="E205" s="38"/>
      <c r="F205" s="38"/>
      <c r="G205" s="38"/>
      <c r="H205" s="38"/>
    </row>
    <row r="206" spans="1:8" ht="12.75">
      <c r="A206" s="13"/>
      <c r="B206" s="13"/>
      <c r="C206" s="13"/>
      <c r="E206" s="38"/>
      <c r="F206" s="38"/>
      <c r="G206" s="38"/>
      <c r="H206" s="38"/>
    </row>
    <row r="207" spans="1:8" ht="12.75">
      <c r="A207" s="13"/>
      <c r="B207" s="13"/>
      <c r="C207" s="13"/>
      <c r="E207" s="38"/>
      <c r="F207" s="38"/>
      <c r="G207" s="38"/>
      <c r="H207" s="38"/>
    </row>
    <row r="208" spans="1:8" ht="12.75">
      <c r="A208" s="13"/>
      <c r="B208" s="13"/>
      <c r="C208" s="13"/>
      <c r="E208" s="38"/>
      <c r="F208" s="38"/>
      <c r="G208" s="38"/>
      <c r="H208" s="38"/>
    </row>
    <row r="209" spans="1:8" ht="12.75">
      <c r="A209" s="13"/>
      <c r="B209" s="13"/>
      <c r="C209" s="13"/>
      <c r="E209" s="38"/>
      <c r="F209" s="38"/>
      <c r="G209" s="38"/>
      <c r="H209" s="38"/>
    </row>
    <row r="210" spans="1:8" ht="12.75">
      <c r="A210" s="13"/>
      <c r="B210" s="13"/>
      <c r="C210" s="13"/>
      <c r="E210" s="38"/>
      <c r="F210" s="38"/>
      <c r="G210" s="38"/>
      <c r="H210" s="38"/>
    </row>
    <row r="211" spans="1:8" ht="12.75">
      <c r="A211" s="13"/>
      <c r="B211" s="13"/>
      <c r="C211" s="13"/>
      <c r="E211" s="38"/>
      <c r="F211" s="38"/>
      <c r="G211" s="38"/>
      <c r="H211" s="38"/>
    </row>
    <row r="212" spans="1:8" ht="12.75">
      <c r="A212" s="13"/>
      <c r="B212" s="13"/>
      <c r="C212" s="13"/>
      <c r="E212" s="38"/>
      <c r="F212" s="38"/>
      <c r="G212" s="38"/>
      <c r="H212" s="38"/>
    </row>
    <row r="213" spans="1:3" ht="12.75">
      <c r="A213" s="13"/>
      <c r="B213" s="13"/>
      <c r="C213" s="13"/>
    </row>
    <row r="214" spans="1:3" ht="12.75">
      <c r="A214" s="13"/>
      <c r="B214" s="13"/>
      <c r="C214" s="13"/>
    </row>
    <row r="215" spans="1:3" ht="12.75">
      <c r="A215" s="13"/>
      <c r="B215" s="13"/>
      <c r="C215" s="13"/>
    </row>
    <row r="216" spans="1:3" ht="12.75">
      <c r="A216" s="13"/>
      <c r="B216" s="13"/>
      <c r="C216" s="13"/>
    </row>
    <row r="217" spans="1:3" ht="12.75">
      <c r="A217" s="13"/>
      <c r="B217" s="13"/>
      <c r="C217" s="13"/>
    </row>
    <row r="218" spans="1:3" ht="12.75">
      <c r="A218" s="13"/>
      <c r="B218" s="13"/>
      <c r="C218" s="13"/>
    </row>
    <row r="219" spans="1:3" ht="12.75">
      <c r="A219" s="13"/>
      <c r="B219" s="13"/>
      <c r="C219" s="13"/>
    </row>
    <row r="220" spans="1:3" ht="12.75">
      <c r="A220" s="13"/>
      <c r="B220" s="13"/>
      <c r="C220" s="13"/>
    </row>
    <row r="221" spans="1:3" ht="12.75">
      <c r="A221" s="13"/>
      <c r="B221" s="13"/>
      <c r="C221" s="13"/>
    </row>
    <row r="222" spans="1:3" ht="12.75">
      <c r="A222" s="13"/>
      <c r="B222" s="13"/>
      <c r="C222" s="13"/>
    </row>
    <row r="223" spans="1:3" ht="12.75">
      <c r="A223" s="13"/>
      <c r="B223" s="13"/>
      <c r="C223" s="13"/>
    </row>
    <row r="224" spans="1:3" ht="12.75">
      <c r="A224" s="13"/>
      <c r="B224" s="13"/>
      <c r="C224" s="13"/>
    </row>
    <row r="225" spans="1:3" ht="12.75">
      <c r="A225" s="13"/>
      <c r="B225" s="13"/>
      <c r="C225" s="13"/>
    </row>
    <row r="226" spans="1:3" ht="12.75">
      <c r="A226" s="13"/>
      <c r="B226" s="13"/>
      <c r="C226" s="13"/>
    </row>
    <row r="227" spans="1:3" ht="12.75">
      <c r="A227" s="13"/>
      <c r="B227" s="13"/>
      <c r="C227" s="13"/>
    </row>
    <row r="228" spans="1:3" ht="12.75">
      <c r="A228" s="13"/>
      <c r="B228" s="13"/>
      <c r="C228" s="13"/>
    </row>
    <row r="229" spans="1:3" ht="12.75">
      <c r="A229" s="13"/>
      <c r="B229" s="13"/>
      <c r="C229" s="13"/>
    </row>
    <row r="230" spans="1:3" ht="12.75">
      <c r="A230" s="13"/>
      <c r="B230" s="13"/>
      <c r="C230" s="13"/>
    </row>
    <row r="231" spans="1:3" ht="12.75">
      <c r="A231" s="13"/>
      <c r="B231" s="13"/>
      <c r="C231" s="13"/>
    </row>
    <row r="232" spans="1:3" ht="12.75">
      <c r="A232" s="13"/>
      <c r="B232" s="13"/>
      <c r="C232" s="13"/>
    </row>
    <row r="233" spans="1:3" ht="12.75">
      <c r="A233" s="13"/>
      <c r="B233" s="13"/>
      <c r="C233" s="13"/>
    </row>
    <row r="234" spans="1:3" ht="12.75">
      <c r="A234" s="13"/>
      <c r="B234" s="13"/>
      <c r="C234" s="13"/>
    </row>
    <row r="235" spans="1:3" ht="12.75">
      <c r="A235" s="13"/>
      <c r="B235" s="13"/>
      <c r="C235" s="13"/>
    </row>
    <row r="236" spans="1:3" ht="12.75">
      <c r="A236" s="13"/>
      <c r="B236" s="13"/>
      <c r="C236" s="13"/>
    </row>
    <row r="237" spans="1:3" ht="12.75">
      <c r="A237" s="13"/>
      <c r="B237" s="13"/>
      <c r="C237" s="13"/>
    </row>
    <row r="238" spans="1:3" ht="12.75">
      <c r="A238" s="13"/>
      <c r="B238" s="13"/>
      <c r="C238" s="13"/>
    </row>
    <row r="239" spans="1:3" ht="12.75">
      <c r="A239" s="13"/>
      <c r="B239" s="13"/>
      <c r="C239" s="13"/>
    </row>
    <row r="240" spans="1:3" ht="12.75">
      <c r="A240" s="13"/>
      <c r="B240" s="13"/>
      <c r="C240" s="13"/>
    </row>
    <row r="241" spans="1:3" ht="12.75">
      <c r="A241" s="13"/>
      <c r="B241" s="13"/>
      <c r="C241" s="13"/>
    </row>
    <row r="242" spans="1:3" ht="12.75">
      <c r="A242" s="13"/>
      <c r="B242" s="13"/>
      <c r="C242" s="13"/>
    </row>
    <row r="243" spans="1:3" ht="12.75">
      <c r="A243" s="13"/>
      <c r="B243" s="13"/>
      <c r="C243" s="13"/>
    </row>
    <row r="244" spans="1:3" ht="12.75">
      <c r="A244" s="13"/>
      <c r="B244" s="13"/>
      <c r="C244" s="13"/>
    </row>
    <row r="245" spans="1:3" ht="12.75">
      <c r="A245" s="13"/>
      <c r="B245" s="13"/>
      <c r="C245" s="13"/>
    </row>
    <row r="246" spans="1:3" ht="12.75">
      <c r="A246" s="13"/>
      <c r="B246" s="13"/>
      <c r="C246" s="13"/>
    </row>
    <row r="247" spans="1:3" ht="12.75">
      <c r="A247" s="13"/>
      <c r="B247" s="13"/>
      <c r="C247" s="13"/>
    </row>
    <row r="248" spans="1:3" ht="12.75">
      <c r="A248" s="13"/>
      <c r="B248" s="13"/>
      <c r="C248" s="13"/>
    </row>
    <row r="249" spans="1:3" ht="12.75">
      <c r="A249" s="13"/>
      <c r="B249" s="13"/>
      <c r="C249" s="13"/>
    </row>
    <row r="250" spans="1:3" ht="12.75">
      <c r="A250" s="13"/>
      <c r="B250" s="13"/>
      <c r="C250" s="13"/>
    </row>
    <row r="251" spans="1:3" ht="12.75">
      <c r="A251" s="13"/>
      <c r="B251" s="13"/>
      <c r="C251" s="13"/>
    </row>
    <row r="252" spans="1:3" ht="12.75">
      <c r="A252" s="13"/>
      <c r="B252" s="13"/>
      <c r="C252" s="13"/>
    </row>
    <row r="253" spans="1:3" ht="12.75">
      <c r="A253" s="13"/>
      <c r="B253" s="13"/>
      <c r="C253" s="13"/>
    </row>
    <row r="254" spans="1:3" ht="12.75">
      <c r="A254" s="13"/>
      <c r="B254" s="13"/>
      <c r="C254" s="13"/>
    </row>
    <row r="255" spans="1:3" ht="12.75">
      <c r="A255" s="13"/>
      <c r="B255" s="13"/>
      <c r="C255" s="13"/>
    </row>
    <row r="256" spans="1:3" ht="12.75">
      <c r="A256" s="13"/>
      <c r="B256" s="13"/>
      <c r="C256" s="13"/>
    </row>
    <row r="257" spans="1:3" ht="12.75">
      <c r="A257" s="13"/>
      <c r="B257" s="13"/>
      <c r="C257" s="13"/>
    </row>
    <row r="258" spans="1:3" ht="12.75">
      <c r="A258" s="13"/>
      <c r="B258" s="13"/>
      <c r="C258" s="13"/>
    </row>
    <row r="259" spans="1:3" ht="12.75">
      <c r="A259" s="13"/>
      <c r="B259" s="13"/>
      <c r="C259" s="13"/>
    </row>
    <row r="260" spans="1:3" ht="12.75">
      <c r="A260" s="13"/>
      <c r="B260" s="13"/>
      <c r="C260" s="13"/>
    </row>
    <row r="261" spans="1:3" ht="12.75">
      <c r="A261" s="13"/>
      <c r="B261" s="13"/>
      <c r="C261" s="13"/>
    </row>
    <row r="262" spans="1:3" ht="12.75">
      <c r="A262" s="13"/>
      <c r="B262" s="13"/>
      <c r="C262" s="13"/>
    </row>
    <row r="263" spans="1:3" ht="12.75">
      <c r="A263" s="13"/>
      <c r="B263" s="13"/>
      <c r="C263" s="13"/>
    </row>
  </sheetData>
  <mergeCells count="1">
    <mergeCell ref="A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2" sqref="A2:G48"/>
    </sheetView>
  </sheetViews>
  <sheetFormatPr defaultColWidth="9.00390625" defaultRowHeight="12.75"/>
  <cols>
    <col min="1" max="1" width="3.625" style="46" bestFit="1" customWidth="1"/>
    <col min="2" max="2" width="3.625" style="46" customWidth="1"/>
    <col min="3" max="3" width="48.75390625" style="46" customWidth="1"/>
    <col min="4" max="4" width="14.00390625" style="46" customWidth="1"/>
    <col min="5" max="5" width="12.75390625" style="48" customWidth="1"/>
    <col min="6" max="6" width="13.625" style="48" customWidth="1"/>
    <col min="7" max="7" width="2.875" style="49" customWidth="1"/>
    <col min="8" max="8" width="4.25390625" style="49" customWidth="1"/>
    <col min="9" max="16384" width="9.125" style="46" customWidth="1"/>
  </cols>
  <sheetData>
    <row r="1" ht="8.25" customHeight="1">
      <c r="E1" s="47"/>
    </row>
    <row r="2" spans="4:8" ht="12.75" customHeight="1">
      <c r="D2" s="50"/>
      <c r="E2" s="173" t="s">
        <v>84</v>
      </c>
      <c r="F2" s="173"/>
      <c r="G2" s="173"/>
      <c r="H2" s="51"/>
    </row>
    <row r="3" spans="4:8" ht="12.75" customHeight="1">
      <c r="D3" s="50"/>
      <c r="E3" s="173" t="s">
        <v>22</v>
      </c>
      <c r="F3" s="173"/>
      <c r="G3" s="173"/>
      <c r="H3" s="51"/>
    </row>
    <row r="4" spans="4:8" ht="12.75" customHeight="1">
      <c r="D4" s="50"/>
      <c r="E4" s="173" t="s">
        <v>85</v>
      </c>
      <c r="F4" s="173"/>
      <c r="G4" s="173"/>
      <c r="H4" s="51"/>
    </row>
    <row r="5" spans="4:8" ht="12.75" customHeight="1">
      <c r="D5" s="50"/>
      <c r="E5" s="52"/>
      <c r="F5" s="51"/>
      <c r="G5" s="51"/>
      <c r="H5" s="51"/>
    </row>
    <row r="6" spans="1:8" ht="10.5" customHeight="1">
      <c r="A6" s="174"/>
      <c r="B6" s="174"/>
      <c r="C6" s="174"/>
      <c r="D6" s="174"/>
      <c r="E6" s="54"/>
      <c r="F6" s="54"/>
      <c r="G6" s="55"/>
      <c r="H6" s="55"/>
    </row>
    <row r="7" spans="1:8" s="48" customFormat="1" ht="18.75" customHeight="1">
      <c r="A7" s="171" t="s">
        <v>125</v>
      </c>
      <c r="B7" s="171"/>
      <c r="C7" s="172"/>
      <c r="D7" s="172"/>
      <c r="E7" s="172"/>
      <c r="F7" s="172"/>
      <c r="G7" s="56"/>
      <c r="H7" s="56"/>
    </row>
    <row r="8" spans="1:8" s="48" customFormat="1" ht="12.75">
      <c r="A8" s="171" t="s">
        <v>86</v>
      </c>
      <c r="B8" s="171"/>
      <c r="C8" s="171"/>
      <c r="D8" s="171"/>
      <c r="E8" s="171"/>
      <c r="F8" s="171"/>
      <c r="G8" s="55"/>
      <c r="H8" s="55"/>
    </row>
    <row r="9" spans="1:8" s="48" customFormat="1" ht="12.75">
      <c r="A9" s="171" t="s">
        <v>87</v>
      </c>
      <c r="B9" s="171"/>
      <c r="C9" s="171"/>
      <c r="D9" s="171"/>
      <c r="E9" s="171"/>
      <c r="F9" s="171"/>
      <c r="G9" s="55"/>
      <c r="H9" s="55"/>
    </row>
    <row r="10" spans="1:8" ht="11.25" customHeight="1">
      <c r="A10" s="53"/>
      <c r="B10" s="53"/>
      <c r="C10" s="53"/>
      <c r="D10" s="53"/>
      <c r="E10" s="54"/>
      <c r="F10" s="54"/>
      <c r="G10" s="55"/>
      <c r="H10" s="55"/>
    </row>
    <row r="11" ht="9.75" customHeight="1" thickBot="1"/>
    <row r="12" spans="1:8" s="63" customFormat="1" ht="54" customHeight="1" thickBot="1">
      <c r="A12" s="57" t="s">
        <v>88</v>
      </c>
      <c r="B12" s="58" t="s">
        <v>27</v>
      </c>
      <c r="C12" s="59" t="s">
        <v>28</v>
      </c>
      <c r="D12" s="59" t="s">
        <v>89</v>
      </c>
      <c r="E12" s="60" t="s">
        <v>90</v>
      </c>
      <c r="F12" s="60" t="s">
        <v>32</v>
      </c>
      <c r="G12" s="61"/>
      <c r="H12" s="62"/>
    </row>
    <row r="13" spans="1:8" s="70" customFormat="1" ht="13.5" thickBot="1">
      <c r="A13" s="64">
        <v>1</v>
      </c>
      <c r="B13" s="65">
        <v>2</v>
      </c>
      <c r="C13" s="66">
        <v>3</v>
      </c>
      <c r="D13" s="66">
        <v>5</v>
      </c>
      <c r="E13" s="67">
        <v>6</v>
      </c>
      <c r="F13" s="67">
        <v>7</v>
      </c>
      <c r="G13" s="68"/>
      <c r="H13" s="69"/>
    </row>
    <row r="14" spans="1:8" s="78" customFormat="1" ht="16.5" customHeight="1" thickBot="1">
      <c r="A14" s="71">
        <v>1</v>
      </c>
      <c r="B14" s="72"/>
      <c r="C14" s="73" t="s">
        <v>91</v>
      </c>
      <c r="D14" s="74">
        <v>470804541</v>
      </c>
      <c r="E14" s="75">
        <v>-6275961</v>
      </c>
      <c r="F14" s="75">
        <f>SUM(D14+E14)</f>
        <v>464528580</v>
      </c>
      <c r="G14" s="76"/>
      <c r="H14" s="77"/>
    </row>
    <row r="15" spans="1:8" s="78" customFormat="1" ht="16.5" customHeight="1" thickBot="1">
      <c r="A15" s="71">
        <v>2</v>
      </c>
      <c r="B15" s="72"/>
      <c r="C15" s="73" t="s">
        <v>92</v>
      </c>
      <c r="D15" s="74">
        <f>D16+D20+D21+D23+D25+D27+D26+D24+D22</f>
        <v>201612613</v>
      </c>
      <c r="E15" s="74">
        <f>E16+E20+E21+E23+E25+E27+E26+E24+E22</f>
        <v>517984</v>
      </c>
      <c r="F15" s="74">
        <f>F16+F20+F21+F23+F25+F27+F26+F24+F22</f>
        <v>202130597</v>
      </c>
      <c r="G15" s="79"/>
      <c r="H15" s="80"/>
    </row>
    <row r="16" spans="1:8" s="70" customFormat="1" ht="15" customHeight="1">
      <c r="A16" s="81">
        <v>3</v>
      </c>
      <c r="B16" s="82">
        <v>952</v>
      </c>
      <c r="C16" s="83" t="s">
        <v>93</v>
      </c>
      <c r="D16" s="84">
        <f>D17+D18+D19</f>
        <v>95627065</v>
      </c>
      <c r="E16" s="84">
        <f>E17+E18+E19</f>
        <v>0</v>
      </c>
      <c r="F16" s="85">
        <f>D16+E16</f>
        <v>95627065</v>
      </c>
      <c r="G16" s="86"/>
      <c r="H16" s="87"/>
    </row>
    <row r="17" spans="1:8" ht="26.25" customHeight="1">
      <c r="A17" s="89" t="s">
        <v>94</v>
      </c>
      <c r="B17" s="82"/>
      <c r="C17" s="90" t="s">
        <v>95</v>
      </c>
      <c r="D17" s="91">
        <v>79278483</v>
      </c>
      <c r="E17" s="92">
        <v>0</v>
      </c>
      <c r="F17" s="85">
        <f aca="true" t="shared" si="0" ref="F17:F27">D17+E17</f>
        <v>79278483</v>
      </c>
      <c r="G17" s="86"/>
      <c r="H17" s="87"/>
    </row>
    <row r="18" spans="1:8" ht="25.5" customHeight="1">
      <c r="A18" s="89" t="s">
        <v>96</v>
      </c>
      <c r="B18" s="82"/>
      <c r="C18" s="90" t="s">
        <v>97</v>
      </c>
      <c r="D18" s="91">
        <v>10858582</v>
      </c>
      <c r="E18" s="92">
        <v>0</v>
      </c>
      <c r="F18" s="85">
        <f t="shared" si="0"/>
        <v>10858582</v>
      </c>
      <c r="G18" s="86"/>
      <c r="H18" s="87"/>
    </row>
    <row r="19" spans="1:8" ht="25.5" customHeight="1">
      <c r="A19" s="89" t="s">
        <v>98</v>
      </c>
      <c r="B19" s="82"/>
      <c r="C19" s="90" t="s">
        <v>99</v>
      </c>
      <c r="D19" s="91">
        <v>5490000</v>
      </c>
      <c r="E19" s="92">
        <v>0</v>
      </c>
      <c r="F19" s="85">
        <f t="shared" si="0"/>
        <v>5490000</v>
      </c>
      <c r="G19" s="86"/>
      <c r="H19" s="87"/>
    </row>
    <row r="20" spans="1:8" s="97" customFormat="1" ht="15" customHeight="1">
      <c r="A20" s="93">
        <v>4</v>
      </c>
      <c r="B20" s="94">
        <v>903</v>
      </c>
      <c r="C20" s="95" t="s">
        <v>100</v>
      </c>
      <c r="D20" s="96">
        <v>51921434</v>
      </c>
      <c r="E20" s="92">
        <v>720379</v>
      </c>
      <c r="F20" s="85">
        <f t="shared" si="0"/>
        <v>52641813</v>
      </c>
      <c r="G20" s="86"/>
      <c r="H20" s="87"/>
    </row>
    <row r="21" spans="1:8" s="97" customFormat="1" ht="15" customHeight="1">
      <c r="A21" s="93">
        <v>5</v>
      </c>
      <c r="B21" s="94">
        <v>952</v>
      </c>
      <c r="C21" s="95" t="s">
        <v>101</v>
      </c>
      <c r="D21" s="96">
        <v>2967328</v>
      </c>
      <c r="E21" s="92">
        <v>0</v>
      </c>
      <c r="F21" s="85">
        <f t="shared" si="0"/>
        <v>2967328</v>
      </c>
      <c r="G21" s="86"/>
      <c r="H21" s="87"/>
    </row>
    <row r="22" spans="1:8" s="97" customFormat="1" ht="15" customHeight="1">
      <c r="A22" s="93">
        <v>6</v>
      </c>
      <c r="B22" s="94">
        <v>952</v>
      </c>
      <c r="C22" s="95" t="s">
        <v>102</v>
      </c>
      <c r="D22" s="96">
        <v>19896756</v>
      </c>
      <c r="E22" s="92">
        <v>403244</v>
      </c>
      <c r="F22" s="85">
        <f t="shared" si="0"/>
        <v>20300000</v>
      </c>
      <c r="G22" s="86"/>
      <c r="H22" s="87"/>
    </row>
    <row r="23" spans="1:8" ht="15" customHeight="1">
      <c r="A23" s="98">
        <v>7</v>
      </c>
      <c r="B23" s="99">
        <v>952</v>
      </c>
      <c r="C23" s="100" t="s">
        <v>104</v>
      </c>
      <c r="D23" s="101">
        <v>3200000</v>
      </c>
      <c r="E23" s="92">
        <v>5800000</v>
      </c>
      <c r="F23" s="85">
        <f t="shared" si="0"/>
        <v>9000000</v>
      </c>
      <c r="G23" s="86"/>
      <c r="H23" s="87"/>
    </row>
    <row r="24" spans="1:8" ht="25.5">
      <c r="A24" s="89">
        <v>8</v>
      </c>
      <c r="B24" s="82">
        <v>952</v>
      </c>
      <c r="C24" s="90" t="s">
        <v>105</v>
      </c>
      <c r="D24" s="91">
        <v>8383638</v>
      </c>
      <c r="E24" s="92">
        <v>0</v>
      </c>
      <c r="F24" s="85">
        <f t="shared" si="0"/>
        <v>8383638</v>
      </c>
      <c r="G24" s="86"/>
      <c r="H24" s="87"/>
    </row>
    <row r="25" spans="1:8" ht="15" customHeight="1">
      <c r="A25" s="89">
        <v>9</v>
      </c>
      <c r="B25" s="82">
        <v>952</v>
      </c>
      <c r="C25" s="90" t="s">
        <v>106</v>
      </c>
      <c r="D25" s="91">
        <v>11132645</v>
      </c>
      <c r="E25" s="102">
        <v>1778108</v>
      </c>
      <c r="F25" s="85">
        <f t="shared" si="0"/>
        <v>12910753</v>
      </c>
      <c r="G25" s="86"/>
      <c r="H25" s="87"/>
    </row>
    <row r="26" spans="1:8" ht="15" customHeight="1" hidden="1">
      <c r="A26" s="103"/>
      <c r="B26" s="104"/>
      <c r="C26" s="105" t="s">
        <v>107</v>
      </c>
      <c r="D26" s="106">
        <v>0</v>
      </c>
      <c r="E26" s="107">
        <v>0</v>
      </c>
      <c r="F26" s="85">
        <f t="shared" si="0"/>
        <v>0</v>
      </c>
      <c r="G26" s="86"/>
      <c r="H26" s="87"/>
    </row>
    <row r="27" spans="1:8" ht="15" customHeight="1" thickBot="1">
      <c r="A27" s="93">
        <v>10</v>
      </c>
      <c r="B27" s="94">
        <v>957</v>
      </c>
      <c r="C27" s="95" t="s">
        <v>108</v>
      </c>
      <c r="D27" s="96">
        <v>8483747</v>
      </c>
      <c r="E27" s="107">
        <v>-8183747</v>
      </c>
      <c r="F27" s="85">
        <f t="shared" si="0"/>
        <v>300000</v>
      </c>
      <c r="G27" s="86"/>
      <c r="H27" s="87"/>
    </row>
    <row r="28" spans="1:8" s="88" customFormat="1" ht="15" customHeight="1" thickBot="1">
      <c r="A28" s="108">
        <v>11</v>
      </c>
      <c r="B28" s="109"/>
      <c r="C28" s="110" t="s">
        <v>109</v>
      </c>
      <c r="D28" s="111">
        <f>D14+D15</f>
        <v>672417154</v>
      </c>
      <c r="E28" s="111">
        <f>E14+E15</f>
        <v>-5757977</v>
      </c>
      <c r="F28" s="111">
        <f>F14+F15</f>
        <v>666659177</v>
      </c>
      <c r="G28" s="112"/>
      <c r="H28" s="113"/>
    </row>
    <row r="29" spans="1:8" ht="15" customHeight="1" thickBot="1">
      <c r="A29" s="114"/>
      <c r="B29" s="115"/>
      <c r="C29" s="116"/>
      <c r="D29" s="117"/>
      <c r="E29" s="75"/>
      <c r="F29" s="75"/>
      <c r="G29" s="76"/>
      <c r="H29" s="77"/>
    </row>
    <row r="30" spans="1:8" s="78" customFormat="1" ht="16.5" customHeight="1" thickBot="1">
      <c r="A30" s="71">
        <v>12</v>
      </c>
      <c r="B30" s="72"/>
      <c r="C30" s="73" t="s">
        <v>110</v>
      </c>
      <c r="D30" s="74">
        <v>617259036</v>
      </c>
      <c r="E30" s="118">
        <v>-2929793</v>
      </c>
      <c r="F30" s="119">
        <f>D30+E30</f>
        <v>614329243</v>
      </c>
      <c r="G30" s="120"/>
      <c r="H30" s="121"/>
    </row>
    <row r="31" spans="1:8" s="78" customFormat="1" ht="16.5" customHeight="1" thickBot="1">
      <c r="A31" s="71">
        <v>13</v>
      </c>
      <c r="B31" s="72"/>
      <c r="C31" s="73" t="s">
        <v>111</v>
      </c>
      <c r="D31" s="122">
        <f>SUM(D32:D34)</f>
        <v>55158118</v>
      </c>
      <c r="E31" s="123">
        <f>SUM(E32:E34)</f>
        <v>-2828184</v>
      </c>
      <c r="F31" s="123">
        <f>D31+E31</f>
        <v>52329934</v>
      </c>
      <c r="G31" s="124"/>
      <c r="H31" s="125"/>
    </row>
    <row r="32" spans="1:8" s="78" customFormat="1" ht="16.5" customHeight="1">
      <c r="A32" s="126">
        <v>14</v>
      </c>
      <c r="B32" s="127">
        <v>991</v>
      </c>
      <c r="C32" s="128" t="s">
        <v>112</v>
      </c>
      <c r="D32" s="129">
        <v>300000</v>
      </c>
      <c r="E32" s="130">
        <v>0</v>
      </c>
      <c r="F32" s="131">
        <f>D32+E32</f>
        <v>300000</v>
      </c>
      <c r="G32" s="125"/>
      <c r="H32" s="125"/>
    </row>
    <row r="33" spans="1:8" ht="15" customHeight="1">
      <c r="A33" s="89">
        <v>15</v>
      </c>
      <c r="B33" s="82">
        <v>992</v>
      </c>
      <c r="C33" s="90" t="s">
        <v>113</v>
      </c>
      <c r="D33" s="132">
        <v>9000000</v>
      </c>
      <c r="E33" s="85">
        <v>0</v>
      </c>
      <c r="F33" s="85">
        <f>D33+E33</f>
        <v>9000000</v>
      </c>
      <c r="G33" s="87"/>
      <c r="H33" s="87"/>
    </row>
    <row r="34" spans="1:8" ht="15" customHeight="1" thickBot="1">
      <c r="A34" s="93">
        <v>16</v>
      </c>
      <c r="B34" s="94">
        <v>963</v>
      </c>
      <c r="C34" s="95" t="s">
        <v>114</v>
      </c>
      <c r="D34" s="96">
        <v>45858118</v>
      </c>
      <c r="E34" s="133">
        <v>-2828184</v>
      </c>
      <c r="F34" s="85">
        <f>D34+E34</f>
        <v>43029934</v>
      </c>
      <c r="G34" s="86"/>
      <c r="H34" s="87"/>
    </row>
    <row r="35" spans="1:8" s="88" customFormat="1" ht="15" customHeight="1" thickBot="1">
      <c r="A35" s="108">
        <v>17</v>
      </c>
      <c r="B35" s="109"/>
      <c r="C35" s="110" t="s">
        <v>115</v>
      </c>
      <c r="D35" s="111">
        <f>D30+D31</f>
        <v>672417154</v>
      </c>
      <c r="E35" s="111">
        <f>E30+E31</f>
        <v>-5757977</v>
      </c>
      <c r="F35" s="111">
        <f>F30+F31</f>
        <v>666659177</v>
      </c>
      <c r="G35" s="112"/>
      <c r="H35" s="113"/>
    </row>
    <row r="36" spans="1:8" s="88" customFormat="1" ht="15" customHeight="1" thickBot="1">
      <c r="A36" s="134"/>
      <c r="B36" s="109"/>
      <c r="C36" s="135"/>
      <c r="D36" s="136"/>
      <c r="E36" s="137"/>
      <c r="F36" s="137"/>
      <c r="G36" s="138"/>
      <c r="H36" s="139"/>
    </row>
    <row r="37" spans="1:8" s="78" customFormat="1" ht="16.5" customHeight="1" thickBot="1">
      <c r="A37" s="71">
        <v>18</v>
      </c>
      <c r="B37" s="72"/>
      <c r="C37" s="73" t="s">
        <v>116</v>
      </c>
      <c r="D37" s="140">
        <f>D28-D35</f>
        <v>0</v>
      </c>
      <c r="E37" s="140">
        <f>E28-E35</f>
        <v>0</v>
      </c>
      <c r="F37" s="140">
        <f>F28-F35</f>
        <v>0</v>
      </c>
      <c r="G37" s="141"/>
      <c r="H37" s="142"/>
    </row>
    <row r="38" spans="1:8" s="78" customFormat="1" ht="16.5" customHeight="1" thickBot="1">
      <c r="A38" s="143"/>
      <c r="B38" s="144"/>
      <c r="C38" s="145"/>
      <c r="D38" s="146"/>
      <c r="E38" s="137"/>
      <c r="F38" s="137"/>
      <c r="G38" s="138"/>
      <c r="H38" s="139"/>
    </row>
    <row r="39" spans="1:8" s="78" customFormat="1" ht="16.5" customHeight="1" thickBot="1">
      <c r="A39" s="71">
        <v>19</v>
      </c>
      <c r="B39" s="72"/>
      <c r="C39" s="73" t="s">
        <v>117</v>
      </c>
      <c r="D39" s="122">
        <f>D14-D30</f>
        <v>-146454495</v>
      </c>
      <c r="E39" s="122">
        <f>E14-E30</f>
        <v>-3346168</v>
      </c>
      <c r="F39" s="122">
        <f>F14-F30</f>
        <v>-149800663</v>
      </c>
      <c r="G39" s="147"/>
      <c r="H39" s="148"/>
    </row>
    <row r="40" spans="1:8" s="78" customFormat="1" ht="16.5" customHeight="1" thickBot="1">
      <c r="A40" s="143"/>
      <c r="B40" s="144"/>
      <c r="C40" s="145"/>
      <c r="D40" s="146"/>
      <c r="E40" s="149"/>
      <c r="F40" s="149"/>
      <c r="G40" s="138"/>
      <c r="H40" s="139"/>
    </row>
    <row r="41" spans="1:8" s="78" customFormat="1" ht="16.5" customHeight="1" thickBot="1">
      <c r="A41" s="71">
        <v>20</v>
      </c>
      <c r="B41" s="72"/>
      <c r="C41" s="73" t="s">
        <v>118</v>
      </c>
      <c r="D41" s="122">
        <f>SUM(D42:D44)</f>
        <v>146454495</v>
      </c>
      <c r="E41" s="119">
        <f>SUM(E42:E44)</f>
        <v>3346168</v>
      </c>
      <c r="F41" s="119">
        <f>SUM(F42:F44)</f>
        <v>149800663</v>
      </c>
      <c r="G41" s="120"/>
      <c r="H41" s="121"/>
    </row>
    <row r="42" spans="1:8" ht="15" customHeight="1">
      <c r="A42" s="150">
        <v>21</v>
      </c>
      <c r="B42" s="151"/>
      <c r="C42" s="152" t="s">
        <v>103</v>
      </c>
      <c r="D42" s="153">
        <v>14446954</v>
      </c>
      <c r="E42" s="154">
        <v>3548563</v>
      </c>
      <c r="F42" s="155">
        <f>D42+E42</f>
        <v>17995517</v>
      </c>
      <c r="G42" s="139"/>
      <c r="H42" s="139"/>
    </row>
    <row r="43" spans="1:8" ht="15" customHeight="1">
      <c r="A43" s="98">
        <v>22</v>
      </c>
      <c r="B43" s="156"/>
      <c r="C43" s="100" t="s">
        <v>119</v>
      </c>
      <c r="D43" s="101">
        <v>129623794</v>
      </c>
      <c r="E43" s="157">
        <v>2181352</v>
      </c>
      <c r="F43" s="158">
        <f>D43+E43</f>
        <v>131805146</v>
      </c>
      <c r="G43" s="139"/>
      <c r="H43" s="139"/>
    </row>
    <row r="44" spans="1:8" ht="15" customHeight="1" thickBot="1">
      <c r="A44" s="159">
        <v>23</v>
      </c>
      <c r="B44" s="160"/>
      <c r="C44" s="161" t="s">
        <v>108</v>
      </c>
      <c r="D44" s="162">
        <v>2383747</v>
      </c>
      <c r="E44" s="163">
        <v>-2383747</v>
      </c>
      <c r="F44" s="164">
        <f>D44+E44</f>
        <v>0</v>
      </c>
      <c r="G44" s="139"/>
      <c r="H44" s="139"/>
    </row>
    <row r="45" spans="1:8" ht="15" customHeight="1" hidden="1">
      <c r="A45" s="165"/>
      <c r="B45" s="165"/>
      <c r="C45" s="166" t="s">
        <v>120</v>
      </c>
      <c r="D45" s="167"/>
      <c r="E45" s="168"/>
      <c r="F45" s="139"/>
      <c r="G45" s="139"/>
      <c r="H45" s="139"/>
    </row>
    <row r="46" spans="1:8" ht="24" customHeight="1" hidden="1">
      <c r="A46" s="165" t="s">
        <v>121</v>
      </c>
      <c r="B46" s="165"/>
      <c r="C46" s="166" t="s">
        <v>122</v>
      </c>
      <c r="D46" s="139">
        <f>D18+D19+D23</f>
        <v>19548582</v>
      </c>
      <c r="E46" s="168"/>
      <c r="F46" s="139">
        <f>F18+F19+F23</f>
        <v>25348582</v>
      </c>
      <c r="G46" s="139"/>
      <c r="H46" s="139"/>
    </row>
    <row r="47" spans="1:8" ht="15" customHeight="1" hidden="1">
      <c r="A47" s="165" t="s">
        <v>123</v>
      </c>
      <c r="B47" s="165"/>
      <c r="C47" s="166" t="s">
        <v>124</v>
      </c>
      <c r="D47" s="139">
        <f>D43-D46</f>
        <v>110075212</v>
      </c>
      <c r="E47" s="168"/>
      <c r="F47" s="139">
        <f>F43-F46</f>
        <v>106456564</v>
      </c>
      <c r="G47" s="139"/>
      <c r="H47" s="139"/>
    </row>
    <row r="48" spans="5:8" ht="11.25" customHeight="1">
      <c r="E48" s="169"/>
      <c r="F48" s="169"/>
      <c r="G48" s="121"/>
      <c r="H48" s="121"/>
    </row>
  </sheetData>
  <mergeCells count="7">
    <mergeCell ref="A7:F7"/>
    <mergeCell ref="A8:F8"/>
    <mergeCell ref="A9:F9"/>
    <mergeCell ref="E2:G2"/>
    <mergeCell ref="E3:G3"/>
    <mergeCell ref="E4:G4"/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a.piórkowska</cp:lastModifiedBy>
  <cp:lastPrinted>2006-09-15T10:20:50Z</cp:lastPrinted>
  <dcterms:created xsi:type="dcterms:W3CDTF">2006-09-14T07:32:06Z</dcterms:created>
  <dcterms:modified xsi:type="dcterms:W3CDTF">2006-09-18T08:32:46Z</dcterms:modified>
  <cp:category/>
  <cp:version/>
  <cp:contentType/>
  <cp:contentStatus/>
</cp:coreProperties>
</file>