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'Arkusz1'!$A$1:$V$29</definedName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<sst xmlns="http://schemas.openxmlformats.org/spreadsheetml/2006/main" count="90" uniqueCount="60">
  <si>
    <t>Projekt/Działanie/Tytuł Projektu</t>
  </si>
  <si>
    <t>Beneficjent</t>
  </si>
  <si>
    <t>Charakterystyka projektu</t>
  </si>
  <si>
    <t>Okres realizacji</t>
  </si>
  <si>
    <t>Wartość Całkowita Projektu</t>
  </si>
  <si>
    <t>dof. Ze środków wł. Lub innych</t>
  </si>
  <si>
    <t>Wydatki w 2007r.</t>
  </si>
  <si>
    <t>dof. Ze środków własnych lub innych</t>
  </si>
  <si>
    <t>Całkowity koszt kwalifikowalny projektu</t>
  </si>
  <si>
    <t>dofinansowanie z budż.państwa</t>
  </si>
  <si>
    <t>dof. Z budżetu państwa</t>
  </si>
  <si>
    <t>Działanie 2.5. Gospodarowanie rolniczymi zasobami wodnymi</t>
  </si>
  <si>
    <t>Wartość dofinansowania z EFOiGR</t>
  </si>
  <si>
    <t>Wydatki w 2008r.</t>
  </si>
  <si>
    <t>Zarząd Melioracji i Urządzeń Wodnych</t>
  </si>
  <si>
    <t xml:space="preserve">1. Ochrona przed powodzią.                                    2. Regulacja stosunków wodnych w celu polepszenia zdolności produkcyjnej gleby - ułatwienia jej uprawy. </t>
  </si>
  <si>
    <t>Wydatki w 2006r.</t>
  </si>
  <si>
    <t>2006-2007</t>
  </si>
  <si>
    <t>1.  Podniesienie stopnia zabezpieczenia przeciwpowodziowego doliny.                                                       2. niedopuszczenie do degradacji środowiska naturalnego</t>
  </si>
  <si>
    <t>1. Ochrona przed powodzią na pow. 4165ha gruntów o bardzo wysokiej kulturze rolnej oraz cennych przyrodniczo obszarów na terenie Krajobrazowego Parku Doliny Dolnej Wisły.</t>
  </si>
  <si>
    <t>1. Zabezpieczenia urządzeń melioracyjnych przed negatywnymi skutkami erozji.</t>
  </si>
  <si>
    <t>1. Usprawnienie spływu wód, polepszenie stosunków wodnych na pow. 360 ha.</t>
  </si>
  <si>
    <t>1. Kształtowanie przekroju podłużnego i poprzecznego koryta cieku.                                    2. Ochrona przed podtopieniem i zalaniem 860ha użytków rolnych oraz gminnej oczyszczalni ścieków we wsi Lisewo.</t>
  </si>
  <si>
    <t>1. Kształtowanie przekroju podłużnego i poprzecznego koryta cieku.                                   2. Ochrona przed powodzią 450ha użytków rolnych, w tym gminnej oczyszczalni ścieków w m. Kikół.                                    3. Zapewnienie odpływu wód dla gruntów zmeliorowanych.</t>
  </si>
  <si>
    <t>1. Kształtowanie przekoju podłuznego i poprzecznego koryta cieku.                                                2. Ochrona przed powodzią na pow. 190ha gruntów o bardzo wysokiej kulturze rolnej oraz cennych przyrodniczo obszarów na terenie Krajobrazowego Parku Doliny Dolnej Wisły.</t>
  </si>
  <si>
    <t>1. Ochrona użytków rolnych przed zalewami.                        2. Ochrona gruntów rolnych przed degradacją i zapewnienie odpływu dla melioracji szczegółowej</t>
  </si>
  <si>
    <t>1. Przywrócenie właściwego działania urządzeń melioracyjnych.                           2.Ochrona przed zalewami i podtopieniami użytków rolnych na pow. 256 ha</t>
  </si>
  <si>
    <t>1. Zabezpieczenie przeciwpowodziowe na pow. 100ha.</t>
  </si>
  <si>
    <t>1. Podniesienie stopnia zabezpieczenia przeciwpowodziowego doliny.                                           2.Poprawa infrastruktury komunikacyjnej.</t>
  </si>
  <si>
    <t>1. Utrzymanie istniejącego biotopu leśno - łąkowego na pow. 2,5 km², zlokalizowanego w Tucholskim Parku Krajobrazowym.</t>
  </si>
  <si>
    <t xml:space="preserve">1. Umożliwienie nawadniania na pow. 360ha. </t>
  </si>
  <si>
    <t xml:space="preserve">1. Ochrona przed powodzią.                                        2.Regulacja stosunków wodnych w celu polepszenia zdolności produkcyjnej gleby - ułatwienia jej uprawy. </t>
  </si>
  <si>
    <t xml:space="preserve">1. Regulacja stosunków wodnych w celu polepszenia zdolności produkcyjnej gleby - ułatwienia jej uprawy. </t>
  </si>
  <si>
    <t>1. Kształtowanie przekroju podłużnego i poprzecznego koryta cieku.                                                                2. Regulacja stosunków wodnych użytków rolnych w zlewni rowu na pow. 54,8 km².                                                                 3. Ochrona przed podtopieniem na powierzchni 1200ha. Retencja korytowa 10 tyś. m³.</t>
  </si>
  <si>
    <r>
      <t>1. Ochrona przeciwpowodziowa doliny o pow. 6 km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.                                                    2. Przywrócenie właściwego działania urządzeń melioracji podstawowych na pow. 980ha, stworzenie możliwości regulowania odpływu wód.</t>
    </r>
  </si>
  <si>
    <t>1. Kształtowanie przekroju podłużnego i poprzecznego koryta cieku.                                                  2. Ochrona przed powodzią</t>
  </si>
  <si>
    <t>Rozbudowa wału przeciwpowodziowego, zagospodarowanie terenu i remont budynku starej pompowni w miejscowości Kończyce gmina Nowe, powiat świecki</t>
  </si>
  <si>
    <t xml:space="preserve">"Naprawa i odbudowa stacji pomp Starogród" gm. Chełmno, pow. chełmiński </t>
  </si>
  <si>
    <t>Zbiornik rumowiska i retencji w Raciążku Podzamcze gmina Raciążek, powiat Aleksandrów Kujawski</t>
  </si>
  <si>
    <t>Przebudowa budowli rozrządowej na Kanale Przyłęki w km 1+372 wraz z przepustem w km 1+674 w miejscowości Przyłęki, gmina Białe Błota powiat bydgoski</t>
  </si>
  <si>
    <t>Regulacja Strugi Sadzkiej w km 1+715 do 18+672 dla poprawy warunków korzystania z wód i ochrony przeciwpowodziowej gm. Stolno, Lisewo</t>
  </si>
  <si>
    <t>Regulacja Rowu Plemięckiego w km 0+000 - 13+020 gm. Gruta, Grudziądz, Radzyń Chełmiński powiat Grudziądz</t>
  </si>
  <si>
    <t>Odbudowa Strugi Rychnowskiej w km 10+785 - 15+500 gm Kowalewo Pomorskie, powiat Golub-Dobrzyń</t>
  </si>
  <si>
    <t>Regulacja rzeki Lubianki w km 16+800 - 26+350 dla poprawy warunków korzystania z wód i ochrony przeciwpowodziowej, gm. Kikół, powiat Lipno</t>
  </si>
  <si>
    <t>Regulacja Kanału Środkowego Wiejskiej Niziny Chełmińskiej w km 0+000 do 5+060 i 5+986 do 10+310 gm. Chełmno, Unisław, Dąbrowa Chełmińska, powiat: Chełmno, Bydgoszcz</t>
  </si>
  <si>
    <t>Przebudowa rurociągu melioracyjnego we wsi Płocicz gmina Kamień Krajeński powiat Sępólno Krajeńskie</t>
  </si>
  <si>
    <t>Odbudowa rurociągu melioracyjnego we wsi Wąwelno gmina Sośno, powiat Sępólno Krajeńskie</t>
  </si>
  <si>
    <t>Przebudowa rurociągu melioracyjnego we wsi Ludzisko Górki, gmina Janikowo, Strzelno powiat inowrocławski , mogileński</t>
  </si>
  <si>
    <t>Modernizacja wału przeciwpowodziowego Sartowice Nowe od km 24+650 do 31+800 (droga dojazdowa) Gmina Nowe, powiat świecki</t>
  </si>
  <si>
    <t>Przebudowa jazu na rzece Stara Noteć w km 15+500 w miejscowości Tur gmina Szubin, powiat nakielski</t>
  </si>
  <si>
    <t>"Chalin Ruszkowo element III - melioracje gruntów rolnych" gm. Dobrzyń n/Wisłą, powiat Lipno</t>
  </si>
  <si>
    <t>"Jasień - Turza Wilcza II A - melioracje gruntów rolnych" gm. Tłuchowo, powiat Lipno</t>
  </si>
  <si>
    <t>"Mlewo II etap II - melioracje gruntów rolnych" gm. Kowalewo Pomorskie pow. Golub-Dobrzyń, gm. Wąbrzeźno pow. Wąbrzeźno</t>
  </si>
  <si>
    <t>Priorytet 2 Zrównoważony rozwój obszarów wiejskich</t>
  </si>
  <si>
    <t>Wieloletni Program Inwestycyjny na lata 2004-2008 współfinansowany w ramach Sektorowego Programu Operacyjnego "Restrukturyzacja i modernizacja sektora żywnościowego oraz rozwój obszarów wiejskich" działanie: Gospodarowanie rolniczymi zasobami wodnymi</t>
  </si>
  <si>
    <t>"Przysiersk - odbudowa rurociągu i rowu melioracyjnego w hm 3+25 do 12+85" w miejscowości Przysiersk gmina Bukowiec powiat świecki</t>
  </si>
  <si>
    <t>Remont i przebudowa Kanału Węgornia w km 0+000 do km 4+600 wieś Klocek, gmina Tuchola, powiat tucholski</t>
  </si>
  <si>
    <t>Wartość Dofinansowania EFOiGR</t>
  </si>
  <si>
    <t>% udział dofinansowania z EFOiGR</t>
  </si>
  <si>
    <t>Załącznik do Uchwały Nr 40/06
Sejmiku Województwa Kujawsko-Pomorskiego
z dnia 7 marca 2006 r.
W sprawie zmiany uchwały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</si>
</sst>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4" fontId="0" fillId="0" borderId="4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180"/>
    </xf>
    <xf numFmtId="2" fontId="0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3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180" wrapText="1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5" xfId="0" applyFont="1" applyBorder="1" applyAlignment="1">
      <alignment horizontal="center" vertical="center" textRotation="180" wrapText="1"/>
    </xf>
    <xf numFmtId="0" fontId="1" fillId="0" borderId="6" xfId="0" applyFont="1" applyBorder="1" applyAlignment="1">
      <alignment horizontal="center" vertical="center" textRotation="180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SheetLayoutView="25" workbookViewId="0" topLeftCell="A1">
      <pane ySplit="7" topLeftCell="BM8" activePane="bottomLeft" state="frozen"/>
      <selection pane="topLeft" activeCell="A1" sqref="A1"/>
      <selection pane="bottomLeft" activeCell="S1" sqref="S1:U1"/>
    </sheetView>
  </sheetViews>
  <sheetFormatPr defaultColWidth="9.140625" defaultRowHeight="12.75"/>
  <cols>
    <col min="1" max="1" width="27.28125" style="0" customWidth="1"/>
    <col min="2" max="2" width="12.421875" style="0" customWidth="1"/>
    <col min="3" max="3" width="22.57421875" style="0" customWidth="1"/>
    <col min="4" max="4" width="6.28125" style="0" customWidth="1"/>
    <col min="5" max="5" width="12.00390625" style="0" customWidth="1"/>
    <col min="6" max="6" width="12.140625" style="0" customWidth="1"/>
    <col min="7" max="7" width="12.28125" style="0" customWidth="1"/>
    <col min="8" max="8" width="6.00390625" style="0" customWidth="1"/>
    <col min="9" max="9" width="11.8515625" style="0" customWidth="1"/>
    <col min="10" max="10" width="5.28125" style="0" customWidth="1"/>
    <col min="11" max="11" width="13.28125" style="0" customWidth="1"/>
    <col min="12" max="12" width="11.7109375" style="0" customWidth="1"/>
    <col min="13" max="13" width="10.421875" style="0" customWidth="1"/>
    <col min="14" max="14" width="5.421875" style="0" customWidth="1"/>
    <col min="15" max="15" width="12.28125" style="0" customWidth="1"/>
    <col min="16" max="16" width="11.57421875" style="0" customWidth="1"/>
    <col min="17" max="17" width="10.140625" style="0" customWidth="1"/>
    <col min="18" max="18" width="6.7109375" style="0" customWidth="1"/>
    <col min="19" max="20" width="11.140625" style="0" customWidth="1"/>
    <col min="21" max="21" width="10.421875" style="0" customWidth="1"/>
    <col min="22" max="22" width="5.140625" style="0" customWidth="1"/>
    <col min="23" max="23" width="11.8515625" style="0" customWidth="1"/>
  </cols>
  <sheetData>
    <row r="1" spans="1:21" ht="59.25" customHeight="1">
      <c r="A1" s="32" t="s">
        <v>59</v>
      </c>
      <c r="B1" s="32"/>
      <c r="C1" s="32"/>
      <c r="S1" s="32"/>
      <c r="T1" s="32"/>
      <c r="U1" s="32"/>
    </row>
    <row r="2" spans="1:21" ht="31.5" customHeight="1">
      <c r="A2" s="21"/>
      <c r="B2" s="21"/>
      <c r="C2" s="21"/>
      <c r="S2" s="20"/>
      <c r="T2" s="20"/>
      <c r="U2" s="20"/>
    </row>
    <row r="3" spans="1:22" ht="74.25" customHeight="1">
      <c r="A3" s="26" t="s">
        <v>54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0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2.75">
      <c r="A5" s="31" t="s">
        <v>0</v>
      </c>
      <c r="B5" s="31" t="s">
        <v>1</v>
      </c>
      <c r="C5" s="31" t="s">
        <v>2</v>
      </c>
      <c r="D5" s="24" t="s">
        <v>3</v>
      </c>
      <c r="E5" s="24" t="s">
        <v>4</v>
      </c>
      <c r="F5" s="33" t="s">
        <v>8</v>
      </c>
      <c r="G5" s="24" t="s">
        <v>57</v>
      </c>
      <c r="H5" s="24" t="s">
        <v>58</v>
      </c>
      <c r="I5" s="24" t="s">
        <v>9</v>
      </c>
      <c r="J5" s="24" t="s">
        <v>7</v>
      </c>
      <c r="K5" s="25">
        <v>2006</v>
      </c>
      <c r="L5" s="25"/>
      <c r="M5" s="25"/>
      <c r="N5" s="25"/>
      <c r="O5" s="25">
        <v>2007</v>
      </c>
      <c r="P5" s="25"/>
      <c r="Q5" s="25"/>
      <c r="R5" s="25"/>
      <c r="S5" s="25">
        <v>2008</v>
      </c>
      <c r="T5" s="25"/>
      <c r="U5" s="25"/>
      <c r="V5" s="25"/>
    </row>
    <row r="6" spans="1:22" ht="93.75" customHeight="1">
      <c r="A6" s="31"/>
      <c r="B6" s="31"/>
      <c r="C6" s="31"/>
      <c r="D6" s="24"/>
      <c r="E6" s="24"/>
      <c r="F6" s="34"/>
      <c r="G6" s="24"/>
      <c r="H6" s="24"/>
      <c r="I6" s="24"/>
      <c r="J6" s="24"/>
      <c r="K6" s="2" t="s">
        <v>16</v>
      </c>
      <c r="L6" s="2" t="s">
        <v>12</v>
      </c>
      <c r="M6" s="2" t="s">
        <v>10</v>
      </c>
      <c r="N6" s="2" t="s">
        <v>5</v>
      </c>
      <c r="O6" s="2" t="s">
        <v>6</v>
      </c>
      <c r="P6" s="2" t="s">
        <v>12</v>
      </c>
      <c r="Q6" s="2" t="s">
        <v>10</v>
      </c>
      <c r="R6" s="2" t="s">
        <v>5</v>
      </c>
      <c r="S6" s="2" t="s">
        <v>13</v>
      </c>
      <c r="T6" s="2" t="s">
        <v>12</v>
      </c>
      <c r="U6" s="2" t="s">
        <v>10</v>
      </c>
      <c r="V6" s="2" t="s">
        <v>5</v>
      </c>
    </row>
    <row r="7" spans="1:25" ht="10.5" customHeight="1">
      <c r="A7" s="1">
        <v>1</v>
      </c>
      <c r="B7" s="1">
        <v>2</v>
      </c>
      <c r="C7" s="1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7"/>
      <c r="X7" s="10"/>
      <c r="Y7" s="6"/>
    </row>
    <row r="8" spans="1:22" ht="12.75">
      <c r="A8" s="35" t="s">
        <v>53</v>
      </c>
      <c r="B8" s="36"/>
      <c r="C8" s="36"/>
      <c r="D8" s="37"/>
      <c r="E8" s="22">
        <f>E10</f>
        <v>28258696</v>
      </c>
      <c r="F8" s="22">
        <f aca="true" t="shared" si="0" ref="F8:V8">F10</f>
        <v>27619337</v>
      </c>
      <c r="G8" s="22">
        <f t="shared" si="0"/>
        <v>21112340</v>
      </c>
      <c r="H8" s="22"/>
      <c r="I8" s="22">
        <f t="shared" si="0"/>
        <v>6506997</v>
      </c>
      <c r="J8" s="22">
        <f t="shared" si="0"/>
        <v>0</v>
      </c>
      <c r="K8" s="22">
        <f t="shared" si="0"/>
        <v>19693071</v>
      </c>
      <c r="L8" s="22">
        <f t="shared" si="0"/>
        <v>15034982</v>
      </c>
      <c r="M8" s="22">
        <f t="shared" si="0"/>
        <v>4658089</v>
      </c>
      <c r="N8" s="22">
        <f t="shared" si="0"/>
        <v>0</v>
      </c>
      <c r="O8" s="22">
        <f t="shared" si="0"/>
        <v>7926266</v>
      </c>
      <c r="P8" s="22">
        <f t="shared" si="0"/>
        <v>6077358.4</v>
      </c>
      <c r="Q8" s="22">
        <f t="shared" si="0"/>
        <v>1848907.5999999996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0</v>
      </c>
    </row>
    <row r="9" spans="1:22" ht="12.75">
      <c r="A9" s="38"/>
      <c r="B9" s="39"/>
      <c r="C9" s="39"/>
      <c r="D9" s="40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22.5" customHeight="1">
      <c r="A10" s="28" t="s">
        <v>11</v>
      </c>
      <c r="B10" s="29"/>
      <c r="C10" s="29"/>
      <c r="D10" s="30"/>
      <c r="E10" s="5">
        <f>SUM(E11:E29)</f>
        <v>28258696</v>
      </c>
      <c r="F10" s="5">
        <f>SUM(F11:F29)</f>
        <v>27619337</v>
      </c>
      <c r="G10" s="5">
        <f>SUM(G11:G29)</f>
        <v>21112340</v>
      </c>
      <c r="H10" s="5"/>
      <c r="I10" s="5">
        <f aca="true" t="shared" si="1" ref="I10:V10">SUM(I11:I29)</f>
        <v>6506997</v>
      </c>
      <c r="J10" s="5">
        <f t="shared" si="1"/>
        <v>0</v>
      </c>
      <c r="K10" s="5">
        <f t="shared" si="1"/>
        <v>19693071</v>
      </c>
      <c r="L10" s="5">
        <f t="shared" si="1"/>
        <v>15034982</v>
      </c>
      <c r="M10" s="5">
        <f t="shared" si="1"/>
        <v>4658089</v>
      </c>
      <c r="N10" s="5">
        <f t="shared" si="1"/>
        <v>0</v>
      </c>
      <c r="O10" s="5">
        <f t="shared" si="1"/>
        <v>7926266</v>
      </c>
      <c r="P10" s="5">
        <f t="shared" si="1"/>
        <v>6077358.4</v>
      </c>
      <c r="Q10" s="5">
        <f t="shared" si="1"/>
        <v>1848907.5999999996</v>
      </c>
      <c r="R10" s="5">
        <f t="shared" si="1"/>
        <v>0</v>
      </c>
      <c r="S10" s="5">
        <f t="shared" si="1"/>
        <v>0</v>
      </c>
      <c r="T10" s="5">
        <f t="shared" si="1"/>
        <v>0</v>
      </c>
      <c r="U10" s="5">
        <f t="shared" si="1"/>
        <v>0</v>
      </c>
      <c r="V10" s="5">
        <f t="shared" si="1"/>
        <v>0</v>
      </c>
    </row>
    <row r="11" spans="1:22" ht="111.75" customHeight="1">
      <c r="A11" s="17" t="s">
        <v>36</v>
      </c>
      <c r="B11" s="17" t="s">
        <v>14</v>
      </c>
      <c r="C11" s="19" t="s">
        <v>18</v>
      </c>
      <c r="D11" s="18">
        <v>2006</v>
      </c>
      <c r="E11" s="9">
        <v>2041135</v>
      </c>
      <c r="F11" s="9">
        <v>1992535</v>
      </c>
      <c r="G11" s="9">
        <v>1594028</v>
      </c>
      <c r="H11" s="9">
        <v>80</v>
      </c>
      <c r="I11" s="8">
        <f>F11-G11</f>
        <v>398507</v>
      </c>
      <c r="J11" s="8"/>
      <c r="K11" s="8">
        <f>F11</f>
        <v>1992535</v>
      </c>
      <c r="L11" s="8">
        <v>1594028</v>
      </c>
      <c r="M11" s="8">
        <f>K11-L11</f>
        <v>398507</v>
      </c>
      <c r="N11" s="8"/>
      <c r="O11" s="8"/>
      <c r="P11" s="8"/>
      <c r="Q11" s="8"/>
      <c r="R11" s="4"/>
      <c r="S11" s="5"/>
      <c r="T11" s="5"/>
      <c r="U11" s="5"/>
      <c r="V11" s="5"/>
    </row>
    <row r="12" spans="1:22" ht="105.75" customHeight="1">
      <c r="A12" s="17" t="s">
        <v>37</v>
      </c>
      <c r="B12" s="17" t="s">
        <v>14</v>
      </c>
      <c r="C12" s="19" t="s">
        <v>19</v>
      </c>
      <c r="D12" s="18" t="s">
        <v>17</v>
      </c>
      <c r="E12" s="9">
        <v>5824516</v>
      </c>
      <c r="F12" s="9">
        <v>5741146</v>
      </c>
      <c r="G12" s="9">
        <v>4592916</v>
      </c>
      <c r="H12" s="9">
        <v>80</v>
      </c>
      <c r="I12" s="8">
        <v>1148230</v>
      </c>
      <c r="J12" s="8"/>
      <c r="K12" s="8">
        <v>2513462</v>
      </c>
      <c r="L12" s="8">
        <v>2010769</v>
      </c>
      <c r="M12" s="8">
        <v>502693</v>
      </c>
      <c r="N12" s="8"/>
      <c r="O12" s="8">
        <v>3227684</v>
      </c>
      <c r="P12" s="8">
        <f>O12*0.8</f>
        <v>2582147.2</v>
      </c>
      <c r="Q12" s="8">
        <f>O12-P12</f>
        <v>645536.7999999998</v>
      </c>
      <c r="R12" s="4"/>
      <c r="S12" s="5"/>
      <c r="T12" s="5"/>
      <c r="U12" s="5"/>
      <c r="V12" s="5"/>
    </row>
    <row r="13" spans="1:22" ht="60" customHeight="1">
      <c r="A13" s="17" t="s">
        <v>38</v>
      </c>
      <c r="B13" s="17" t="s">
        <v>14</v>
      </c>
      <c r="C13" s="19" t="s">
        <v>20</v>
      </c>
      <c r="D13" s="18">
        <v>2006</v>
      </c>
      <c r="E13" s="9">
        <v>486102</v>
      </c>
      <c r="F13" s="9">
        <v>463630</v>
      </c>
      <c r="G13" s="9">
        <v>370904</v>
      </c>
      <c r="H13" s="9">
        <v>80</v>
      </c>
      <c r="I13" s="8">
        <f aca="true" t="shared" si="2" ref="I13:I29">F13-G13</f>
        <v>92726</v>
      </c>
      <c r="J13" s="8"/>
      <c r="K13" s="8">
        <f>F13</f>
        <v>463630</v>
      </c>
      <c r="L13" s="8">
        <v>370904</v>
      </c>
      <c r="M13" s="8">
        <f aca="true" t="shared" si="3" ref="M13:M26">K13-L13</f>
        <v>92726</v>
      </c>
      <c r="N13" s="8"/>
      <c r="O13" s="8"/>
      <c r="P13" s="8"/>
      <c r="Q13" s="8"/>
      <c r="R13" s="4"/>
      <c r="S13" s="5"/>
      <c r="T13" s="5"/>
      <c r="U13" s="5"/>
      <c r="V13" s="5"/>
    </row>
    <row r="14" spans="1:22" ht="84" customHeight="1">
      <c r="A14" s="17" t="s">
        <v>39</v>
      </c>
      <c r="B14" s="17" t="s">
        <v>14</v>
      </c>
      <c r="C14" s="19" t="s">
        <v>21</v>
      </c>
      <c r="D14" s="18">
        <v>2006</v>
      </c>
      <c r="E14" s="9">
        <v>472717</v>
      </c>
      <c r="F14" s="9">
        <v>453717</v>
      </c>
      <c r="G14" s="9">
        <v>362973</v>
      </c>
      <c r="H14" s="9">
        <v>80</v>
      </c>
      <c r="I14" s="8">
        <f t="shared" si="2"/>
        <v>90744</v>
      </c>
      <c r="J14" s="8"/>
      <c r="K14" s="8">
        <f>F14</f>
        <v>453717</v>
      </c>
      <c r="L14" s="8">
        <v>362973</v>
      </c>
      <c r="M14" s="8">
        <v>90744</v>
      </c>
      <c r="N14" s="8"/>
      <c r="O14" s="8"/>
      <c r="P14" s="8"/>
      <c r="Q14" s="8"/>
      <c r="R14" s="4"/>
      <c r="S14" s="5"/>
      <c r="T14" s="5"/>
      <c r="U14" s="5"/>
      <c r="V14" s="5"/>
    </row>
    <row r="15" spans="1:22" ht="127.5">
      <c r="A15" s="17" t="s">
        <v>40</v>
      </c>
      <c r="B15" s="17" t="s">
        <v>14</v>
      </c>
      <c r="C15" s="11" t="s">
        <v>22</v>
      </c>
      <c r="D15" s="18" t="s">
        <v>17</v>
      </c>
      <c r="E15" s="9">
        <v>812068</v>
      </c>
      <c r="F15" s="9">
        <v>682115</v>
      </c>
      <c r="G15" s="9">
        <v>545690</v>
      </c>
      <c r="H15" s="9">
        <v>80</v>
      </c>
      <c r="I15" s="8">
        <v>136425</v>
      </c>
      <c r="J15" s="8"/>
      <c r="K15" s="8">
        <v>477889</v>
      </c>
      <c r="L15" s="8">
        <v>382310</v>
      </c>
      <c r="M15" s="8">
        <f t="shared" si="3"/>
        <v>95579</v>
      </c>
      <c r="N15" s="8"/>
      <c r="O15" s="8">
        <v>204226</v>
      </c>
      <c r="P15" s="8">
        <v>163380</v>
      </c>
      <c r="Q15" s="8">
        <f>O15-P15</f>
        <v>40846</v>
      </c>
      <c r="R15" s="4"/>
      <c r="S15" s="5"/>
      <c r="T15" s="5"/>
      <c r="U15" s="5"/>
      <c r="V15" s="5"/>
    </row>
    <row r="16" spans="1:22" ht="165.75">
      <c r="A16" s="17" t="s">
        <v>41</v>
      </c>
      <c r="B16" s="17" t="s">
        <v>14</v>
      </c>
      <c r="C16" s="11" t="s">
        <v>33</v>
      </c>
      <c r="D16" s="18" t="s">
        <v>17</v>
      </c>
      <c r="E16" s="9">
        <v>3618389</v>
      </c>
      <c r="F16" s="9">
        <v>3569344</v>
      </c>
      <c r="G16" s="9">
        <v>2855475</v>
      </c>
      <c r="H16" s="9">
        <v>80</v>
      </c>
      <c r="I16" s="8">
        <f t="shared" si="2"/>
        <v>713869</v>
      </c>
      <c r="J16" s="8"/>
      <c r="K16" s="8">
        <v>1715940</v>
      </c>
      <c r="L16" s="8">
        <v>1372752</v>
      </c>
      <c r="M16" s="8">
        <f t="shared" si="3"/>
        <v>343188</v>
      </c>
      <c r="N16" s="8"/>
      <c r="O16" s="8">
        <v>1853404</v>
      </c>
      <c r="P16" s="8">
        <f>O16*0.8</f>
        <v>1482723.2000000002</v>
      </c>
      <c r="Q16" s="8">
        <f>O16-P16</f>
        <v>370680.7999999998</v>
      </c>
      <c r="R16" s="4"/>
      <c r="S16" s="5"/>
      <c r="T16" s="5"/>
      <c r="U16" s="5"/>
      <c r="V16" s="5"/>
    </row>
    <row r="17" spans="1:22" ht="73.5" customHeight="1">
      <c r="A17" s="17" t="s">
        <v>42</v>
      </c>
      <c r="B17" s="17" t="s">
        <v>14</v>
      </c>
      <c r="C17" s="11" t="s">
        <v>35</v>
      </c>
      <c r="D17" s="18">
        <v>2006</v>
      </c>
      <c r="E17" s="12">
        <v>524208</v>
      </c>
      <c r="F17" s="12">
        <v>491808</v>
      </c>
      <c r="G17" s="9">
        <v>393446</v>
      </c>
      <c r="H17" s="9">
        <v>80</v>
      </c>
      <c r="I17" s="8">
        <f t="shared" si="2"/>
        <v>98362</v>
      </c>
      <c r="J17" s="8"/>
      <c r="K17" s="8">
        <f>F17</f>
        <v>491808</v>
      </c>
      <c r="L17" s="8">
        <v>393446</v>
      </c>
      <c r="M17" s="8">
        <f t="shared" si="3"/>
        <v>98362</v>
      </c>
      <c r="N17" s="8"/>
      <c r="O17" s="8"/>
      <c r="P17" s="8"/>
      <c r="Q17" s="8"/>
      <c r="R17" s="4"/>
      <c r="S17" s="5"/>
      <c r="T17" s="5"/>
      <c r="U17" s="5"/>
      <c r="V17" s="5"/>
    </row>
    <row r="18" spans="1:22" ht="153">
      <c r="A18" s="17" t="s">
        <v>43</v>
      </c>
      <c r="B18" s="17" t="s">
        <v>14</v>
      </c>
      <c r="C18" s="13" t="s">
        <v>23</v>
      </c>
      <c r="D18" s="18" t="s">
        <v>17</v>
      </c>
      <c r="E18" s="9">
        <v>1599755</v>
      </c>
      <c r="F18" s="9">
        <v>1574755</v>
      </c>
      <c r="G18" s="9">
        <v>1259803</v>
      </c>
      <c r="H18" s="9">
        <v>80</v>
      </c>
      <c r="I18" s="8">
        <f t="shared" si="2"/>
        <v>314952</v>
      </c>
      <c r="J18" s="8"/>
      <c r="K18" s="8">
        <v>916185</v>
      </c>
      <c r="L18" s="8">
        <v>732947</v>
      </c>
      <c r="M18" s="8">
        <f t="shared" si="3"/>
        <v>183238</v>
      </c>
      <c r="N18" s="8"/>
      <c r="O18" s="8">
        <v>658570</v>
      </c>
      <c r="P18" s="8">
        <f>O18*0.8</f>
        <v>526856</v>
      </c>
      <c r="Q18" s="8">
        <f>O18-P18</f>
        <v>131714</v>
      </c>
      <c r="R18" s="4"/>
      <c r="S18" s="5"/>
      <c r="T18" s="5"/>
      <c r="U18" s="5"/>
      <c r="V18" s="5"/>
    </row>
    <row r="19" spans="1:22" ht="165.75">
      <c r="A19" s="17" t="s">
        <v>44</v>
      </c>
      <c r="B19" s="17" t="s">
        <v>14</v>
      </c>
      <c r="C19" s="14" t="s">
        <v>24</v>
      </c>
      <c r="D19" s="18" t="s">
        <v>17</v>
      </c>
      <c r="E19" s="9">
        <v>2161519</v>
      </c>
      <c r="F19" s="9">
        <v>2131619</v>
      </c>
      <c r="G19" s="9">
        <v>1705294</v>
      </c>
      <c r="H19" s="9">
        <v>80</v>
      </c>
      <c r="I19" s="8">
        <f t="shared" si="2"/>
        <v>426325</v>
      </c>
      <c r="J19" s="8"/>
      <c r="K19" s="8">
        <v>1028078</v>
      </c>
      <c r="L19" s="8">
        <v>822462</v>
      </c>
      <c r="M19" s="8">
        <f t="shared" si="3"/>
        <v>205616</v>
      </c>
      <c r="N19" s="8"/>
      <c r="O19" s="8">
        <v>1103541</v>
      </c>
      <c r="P19" s="8">
        <v>882832</v>
      </c>
      <c r="Q19" s="8">
        <f>O19-P19</f>
        <v>220709</v>
      </c>
      <c r="R19" s="4"/>
      <c r="S19" s="5"/>
      <c r="T19" s="5"/>
      <c r="U19" s="5"/>
      <c r="V19" s="5"/>
    </row>
    <row r="20" spans="1:22" ht="89.25">
      <c r="A20" s="17" t="s">
        <v>55</v>
      </c>
      <c r="B20" s="17" t="s">
        <v>14</v>
      </c>
      <c r="C20" s="11" t="s">
        <v>25</v>
      </c>
      <c r="D20" s="18">
        <v>2006</v>
      </c>
      <c r="E20" s="9">
        <v>546038</v>
      </c>
      <c r="F20" s="9">
        <v>536238</v>
      </c>
      <c r="G20" s="9">
        <v>428990</v>
      </c>
      <c r="H20" s="9">
        <v>80</v>
      </c>
      <c r="I20" s="8">
        <f t="shared" si="2"/>
        <v>107248</v>
      </c>
      <c r="J20" s="8"/>
      <c r="K20" s="8">
        <f aca="true" t="shared" si="4" ref="K20:K26">F20</f>
        <v>536238</v>
      </c>
      <c r="L20" s="8">
        <v>428990</v>
      </c>
      <c r="M20" s="8">
        <f t="shared" si="3"/>
        <v>107248</v>
      </c>
      <c r="N20" s="8"/>
      <c r="O20" s="8"/>
      <c r="P20" s="8"/>
      <c r="Q20" s="8"/>
      <c r="R20" s="4"/>
      <c r="S20" s="5"/>
      <c r="T20" s="5"/>
      <c r="U20" s="5"/>
      <c r="V20" s="5"/>
    </row>
    <row r="21" spans="1:22" ht="89.25">
      <c r="A21" s="17" t="s">
        <v>45</v>
      </c>
      <c r="B21" s="17" t="s">
        <v>14</v>
      </c>
      <c r="C21" s="15" t="s">
        <v>26</v>
      </c>
      <c r="D21" s="18">
        <v>2006</v>
      </c>
      <c r="E21" s="9">
        <v>417782</v>
      </c>
      <c r="F21" s="9">
        <v>400282</v>
      </c>
      <c r="G21" s="9">
        <v>320225</v>
      </c>
      <c r="H21" s="9">
        <v>80</v>
      </c>
      <c r="I21" s="8">
        <f t="shared" si="2"/>
        <v>80057</v>
      </c>
      <c r="J21" s="8"/>
      <c r="K21" s="8">
        <f t="shared" si="4"/>
        <v>400282</v>
      </c>
      <c r="L21" s="8">
        <v>320225</v>
      </c>
      <c r="M21" s="8">
        <f t="shared" si="3"/>
        <v>80057</v>
      </c>
      <c r="N21" s="8"/>
      <c r="O21" s="8"/>
      <c r="P21" s="8"/>
      <c r="Q21" s="8"/>
      <c r="R21" s="4"/>
      <c r="S21" s="5"/>
      <c r="T21" s="5"/>
      <c r="U21" s="5"/>
      <c r="V21" s="5"/>
    </row>
    <row r="22" spans="1:22" ht="66" customHeight="1">
      <c r="A22" s="17" t="s">
        <v>46</v>
      </c>
      <c r="B22" s="17" t="s">
        <v>14</v>
      </c>
      <c r="C22" s="11" t="s">
        <v>27</v>
      </c>
      <c r="D22" s="18">
        <v>2006</v>
      </c>
      <c r="E22" s="9">
        <v>394756</v>
      </c>
      <c r="F22" s="9">
        <v>384120</v>
      </c>
      <c r="G22" s="9">
        <v>307296</v>
      </c>
      <c r="H22" s="9">
        <v>80</v>
      </c>
      <c r="I22" s="8">
        <f t="shared" si="2"/>
        <v>76824</v>
      </c>
      <c r="J22" s="8"/>
      <c r="K22" s="8">
        <f t="shared" si="4"/>
        <v>384120</v>
      </c>
      <c r="L22" s="8">
        <v>307296</v>
      </c>
      <c r="M22" s="8">
        <f t="shared" si="3"/>
        <v>76824</v>
      </c>
      <c r="N22" s="8"/>
      <c r="O22" s="8"/>
      <c r="P22" s="8"/>
      <c r="Q22" s="8"/>
      <c r="R22" s="4"/>
      <c r="S22" s="5"/>
      <c r="T22" s="5"/>
      <c r="U22" s="5"/>
      <c r="V22" s="5"/>
    </row>
    <row r="23" spans="1:22" ht="140.25" customHeight="1">
      <c r="A23" s="17" t="s">
        <v>47</v>
      </c>
      <c r="B23" s="17" t="s">
        <v>14</v>
      </c>
      <c r="C23" s="16" t="s">
        <v>34</v>
      </c>
      <c r="D23" s="18">
        <v>2006</v>
      </c>
      <c r="E23" s="9">
        <v>779354</v>
      </c>
      <c r="F23" s="9">
        <v>756154</v>
      </c>
      <c r="G23" s="9">
        <v>604923</v>
      </c>
      <c r="H23" s="9">
        <v>80</v>
      </c>
      <c r="I23" s="8">
        <f t="shared" si="2"/>
        <v>151231</v>
      </c>
      <c r="J23" s="8"/>
      <c r="K23" s="8">
        <f t="shared" si="4"/>
        <v>756154</v>
      </c>
      <c r="L23" s="8">
        <v>604923</v>
      </c>
      <c r="M23" s="8">
        <f t="shared" si="3"/>
        <v>151231</v>
      </c>
      <c r="N23" s="8"/>
      <c r="O23" s="8"/>
      <c r="P23" s="8"/>
      <c r="Q23" s="8"/>
      <c r="R23" s="4"/>
      <c r="S23" s="5"/>
      <c r="T23" s="5"/>
      <c r="U23" s="5"/>
      <c r="V23" s="5"/>
    </row>
    <row r="24" spans="1:22" ht="90.75" customHeight="1">
      <c r="A24" s="17" t="s">
        <v>48</v>
      </c>
      <c r="B24" s="17" t="s">
        <v>14</v>
      </c>
      <c r="C24" s="14" t="s">
        <v>28</v>
      </c>
      <c r="D24" s="18">
        <v>2006</v>
      </c>
      <c r="E24" s="9">
        <v>2172055</v>
      </c>
      <c r="F24" s="9">
        <v>2172055</v>
      </c>
      <c r="G24" s="9">
        <v>1737644</v>
      </c>
      <c r="H24" s="9">
        <v>80</v>
      </c>
      <c r="I24" s="8">
        <f t="shared" si="2"/>
        <v>434411</v>
      </c>
      <c r="J24" s="8"/>
      <c r="K24" s="8">
        <f t="shared" si="4"/>
        <v>2172055</v>
      </c>
      <c r="L24" s="8">
        <v>1737644</v>
      </c>
      <c r="M24" s="8">
        <f t="shared" si="3"/>
        <v>434411</v>
      </c>
      <c r="N24" s="8"/>
      <c r="O24" s="8"/>
      <c r="P24" s="8"/>
      <c r="Q24" s="8"/>
      <c r="R24" s="4"/>
      <c r="S24" s="5"/>
      <c r="T24" s="5"/>
      <c r="U24" s="5"/>
      <c r="V24" s="5"/>
    </row>
    <row r="25" spans="1:22" ht="81.75" customHeight="1">
      <c r="A25" s="17" t="s">
        <v>56</v>
      </c>
      <c r="B25" s="17" t="s">
        <v>14</v>
      </c>
      <c r="C25" s="16" t="s">
        <v>29</v>
      </c>
      <c r="D25" s="18">
        <v>2006</v>
      </c>
      <c r="E25" s="9">
        <v>766839</v>
      </c>
      <c r="F25" s="9">
        <v>740774</v>
      </c>
      <c r="G25" s="9">
        <v>592619</v>
      </c>
      <c r="H25" s="9">
        <v>80</v>
      </c>
      <c r="I25" s="8">
        <f t="shared" si="2"/>
        <v>148155</v>
      </c>
      <c r="J25" s="8"/>
      <c r="K25" s="8">
        <f t="shared" si="4"/>
        <v>740774</v>
      </c>
      <c r="L25" s="8">
        <v>592619</v>
      </c>
      <c r="M25" s="8">
        <f t="shared" si="3"/>
        <v>148155</v>
      </c>
      <c r="N25" s="8"/>
      <c r="O25" s="8"/>
      <c r="P25" s="8"/>
      <c r="Q25" s="8"/>
      <c r="R25" s="4"/>
      <c r="S25" s="5"/>
      <c r="T25" s="5"/>
      <c r="U25" s="5"/>
      <c r="V25" s="5"/>
    </row>
    <row r="26" spans="1:22" ht="64.5" customHeight="1">
      <c r="A26" s="17" t="s">
        <v>49</v>
      </c>
      <c r="B26" s="17" t="s">
        <v>14</v>
      </c>
      <c r="C26" s="11" t="s">
        <v>30</v>
      </c>
      <c r="D26" s="18">
        <v>2006</v>
      </c>
      <c r="E26" s="9">
        <v>2290942</v>
      </c>
      <c r="F26" s="9">
        <v>2251975</v>
      </c>
      <c r="G26" s="9">
        <v>1801580</v>
      </c>
      <c r="H26" s="9">
        <v>80</v>
      </c>
      <c r="I26" s="8">
        <f t="shared" si="2"/>
        <v>450395</v>
      </c>
      <c r="J26" s="8"/>
      <c r="K26" s="8">
        <f t="shared" si="4"/>
        <v>2251975</v>
      </c>
      <c r="L26" s="8">
        <v>1801580</v>
      </c>
      <c r="M26" s="8">
        <f t="shared" si="3"/>
        <v>450395</v>
      </c>
      <c r="N26" s="8"/>
      <c r="O26" s="8"/>
      <c r="P26" s="8"/>
      <c r="Q26" s="8"/>
      <c r="R26" s="4"/>
      <c r="S26" s="5"/>
      <c r="T26" s="5"/>
      <c r="U26" s="5"/>
      <c r="V26" s="5"/>
    </row>
    <row r="27" spans="1:22" ht="88.5" customHeight="1">
      <c r="A27" s="17" t="s">
        <v>50</v>
      </c>
      <c r="B27" s="17" t="s">
        <v>14</v>
      </c>
      <c r="C27" s="11" t="s">
        <v>15</v>
      </c>
      <c r="D27" s="18" t="s">
        <v>17</v>
      </c>
      <c r="E27" s="9">
        <v>1631812</v>
      </c>
      <c r="F27" s="9">
        <v>1596432</v>
      </c>
      <c r="G27" s="9">
        <v>798215</v>
      </c>
      <c r="H27" s="9">
        <v>50</v>
      </c>
      <c r="I27" s="8">
        <f t="shared" si="2"/>
        <v>798217</v>
      </c>
      <c r="J27" s="8"/>
      <c r="K27" s="8">
        <v>920939</v>
      </c>
      <c r="L27" s="8">
        <v>460469</v>
      </c>
      <c r="M27" s="8">
        <f>K27-L27</f>
        <v>460470</v>
      </c>
      <c r="N27" s="8"/>
      <c r="O27" s="8">
        <v>675493</v>
      </c>
      <c r="P27" s="8">
        <v>337746</v>
      </c>
      <c r="Q27" s="8">
        <f>O27-P27</f>
        <v>337747</v>
      </c>
      <c r="R27" s="4"/>
      <c r="S27" s="5"/>
      <c r="T27" s="5"/>
      <c r="U27" s="5"/>
      <c r="V27" s="5"/>
    </row>
    <row r="28" spans="1:22" ht="89.25" customHeight="1">
      <c r="A28" s="17" t="s">
        <v>51</v>
      </c>
      <c r="B28" s="17" t="s">
        <v>14</v>
      </c>
      <c r="C28" s="11" t="s">
        <v>31</v>
      </c>
      <c r="D28" s="18" t="s">
        <v>17</v>
      </c>
      <c r="E28" s="9">
        <v>984184</v>
      </c>
      <c r="F28" s="9">
        <v>957284</v>
      </c>
      <c r="G28" s="9">
        <v>478642</v>
      </c>
      <c r="H28" s="9">
        <v>50</v>
      </c>
      <c r="I28" s="8">
        <f t="shared" si="2"/>
        <v>478642</v>
      </c>
      <c r="J28" s="8"/>
      <c r="K28" s="8">
        <v>753936</v>
      </c>
      <c r="L28" s="8">
        <v>376968</v>
      </c>
      <c r="M28" s="8">
        <f>K28-L28</f>
        <v>376968</v>
      </c>
      <c r="N28" s="8"/>
      <c r="O28" s="8">
        <v>203348</v>
      </c>
      <c r="P28" s="8">
        <f>O28*0.5</f>
        <v>101674</v>
      </c>
      <c r="Q28" s="8">
        <f>O28-P28</f>
        <v>101674</v>
      </c>
      <c r="R28" s="4"/>
      <c r="S28" s="5"/>
      <c r="T28" s="5"/>
      <c r="U28" s="5"/>
      <c r="V28" s="5"/>
    </row>
    <row r="29" spans="1:22" ht="80.25" customHeight="1">
      <c r="A29" s="17" t="s">
        <v>52</v>
      </c>
      <c r="B29" s="17" t="s">
        <v>14</v>
      </c>
      <c r="C29" s="11" t="s">
        <v>32</v>
      </c>
      <c r="D29" s="18">
        <v>2006</v>
      </c>
      <c r="E29" s="9">
        <v>734525</v>
      </c>
      <c r="F29" s="9">
        <v>723354</v>
      </c>
      <c r="G29" s="9">
        <v>361677</v>
      </c>
      <c r="H29" s="9">
        <v>50</v>
      </c>
      <c r="I29" s="8">
        <f t="shared" si="2"/>
        <v>361677</v>
      </c>
      <c r="J29" s="8"/>
      <c r="K29" s="8">
        <f>F29</f>
        <v>723354</v>
      </c>
      <c r="L29" s="8">
        <v>361677</v>
      </c>
      <c r="M29" s="8">
        <f>K29-L29</f>
        <v>361677</v>
      </c>
      <c r="N29" s="8"/>
      <c r="O29" s="8"/>
      <c r="P29" s="8"/>
      <c r="Q29" s="8"/>
      <c r="R29" s="4"/>
      <c r="S29" s="5"/>
      <c r="T29" s="5"/>
      <c r="U29" s="5"/>
      <c r="V29" s="5"/>
    </row>
  </sheetData>
  <mergeCells count="36">
    <mergeCell ref="S1:U1"/>
    <mergeCell ref="A1:C1"/>
    <mergeCell ref="H8:H9"/>
    <mergeCell ref="F5:F6"/>
    <mergeCell ref="F8:F9"/>
    <mergeCell ref="A8:D9"/>
    <mergeCell ref="D5:D6"/>
    <mergeCell ref="E8:E9"/>
    <mergeCell ref="G8:G9"/>
    <mergeCell ref="O5:R5"/>
    <mergeCell ref="A3:V4"/>
    <mergeCell ref="S5:V5"/>
    <mergeCell ref="A10:D10"/>
    <mergeCell ref="A5:A6"/>
    <mergeCell ref="B5:B6"/>
    <mergeCell ref="C5:C6"/>
    <mergeCell ref="J5:J6"/>
    <mergeCell ref="I5:I6"/>
    <mergeCell ref="H5:H6"/>
    <mergeCell ref="G5:G6"/>
    <mergeCell ref="E5:E6"/>
    <mergeCell ref="I8:I9"/>
    <mergeCell ref="J8:J9"/>
    <mergeCell ref="O8:O9"/>
    <mergeCell ref="K5:N5"/>
    <mergeCell ref="K8:K9"/>
    <mergeCell ref="L8:L9"/>
    <mergeCell ref="M8:M9"/>
    <mergeCell ref="N8:N9"/>
    <mergeCell ref="P8:P9"/>
    <mergeCell ref="U8:U9"/>
    <mergeCell ref="V8:V9"/>
    <mergeCell ref="Q8:Q9"/>
    <mergeCell ref="R8:R9"/>
    <mergeCell ref="S8:S9"/>
    <mergeCell ref="T8:T9"/>
  </mergeCells>
  <printOptions horizontalCentered="1"/>
  <pageMargins left="0.1968503937007874" right="0.1968503937007874" top="0.51" bottom="0.3937007874015748" header="0.35433070866141736" footer="0.5118110236220472"/>
  <pageSetup horizontalDpi="600" verticalDpi="600" orientation="landscape" paperSize="9" scale="50" r:id="rId1"/>
  <headerFooter alignWithMargins="0">
    <oddFooter>&amp;CStrona &amp;P z &amp;N</oddFooter>
  </headerFooter>
  <rowBreaks count="2" manualBreakCount="2">
    <brk id="15" max="21" man="1"/>
    <brk id="2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3" sqref="B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a.piórkowska</cp:lastModifiedBy>
  <cp:lastPrinted>2006-03-01T10:46:40Z</cp:lastPrinted>
  <dcterms:created xsi:type="dcterms:W3CDTF">2005-10-07T09:48:19Z</dcterms:created>
  <dcterms:modified xsi:type="dcterms:W3CDTF">2006-04-18T08:39:31Z</dcterms:modified>
  <cp:category/>
  <cp:version/>
  <cp:contentType/>
  <cp:contentStatus/>
</cp:coreProperties>
</file>